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0"/>
  </bookViews>
  <sheets>
    <sheet name="pnl" sheetId="1" r:id="rId1"/>
    <sheet name="bs" sheetId="2" r:id="rId2"/>
    <sheet name="equity" sheetId="3" r:id="rId3"/>
    <sheet name="CF" sheetId="4" r:id="rId4"/>
    <sheet name="Notes" sheetId="5" r:id="rId5"/>
  </sheets>
  <externalReferences>
    <externalReference r:id="rId8"/>
  </externalReferences>
  <definedNames>
    <definedName name="_xlnm.Print_Area" localSheetId="1">'bs'!$A$1:$H$52</definedName>
    <definedName name="_xlnm.Print_Area" localSheetId="2">'equity'!$A$1:$K$40</definedName>
    <definedName name="_xlnm.Print_Area" localSheetId="4">'Notes'!$A$1:$M$180</definedName>
    <definedName name="_xlnm.Print_Area" localSheetId="0">'pnl'!$A$1:$H$46</definedName>
  </definedNames>
  <calcPr fullCalcOnLoad="1"/>
</workbook>
</file>

<file path=xl/sharedStrings.xml><?xml version="1.0" encoding="utf-8"?>
<sst xmlns="http://schemas.openxmlformats.org/spreadsheetml/2006/main" count="302" uniqueCount="237">
  <si>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</si>
  <si>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</si>
  <si>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</si>
  <si>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</si>
  <si>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</si>
  <si>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</si>
  <si>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</si>
  <si>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</si>
  <si>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</si>
  <si>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</si>
  <si>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</si>
  <si>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</si>
  <si>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</si>
  <si>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31/03/08</t>
  </si>
  <si>
    <t>31/03/2007</t>
  </si>
  <si>
    <t>31/03/07</t>
  </si>
  <si>
    <t>Unaudited</t>
  </si>
  <si>
    <t>RM'000</t>
  </si>
  <si>
    <t>(a)</t>
  </si>
  <si>
    <t>Revenue</t>
  </si>
  <si>
    <t>Operating loss</t>
  </si>
  <si>
    <t>Interest expense</t>
  </si>
  <si>
    <t>Interest income</t>
  </si>
  <si>
    <t>(b)</t>
  </si>
  <si>
    <t>Loss before taxation</t>
  </si>
  <si>
    <t>Tax expense</t>
  </si>
  <si>
    <t>Net loss for the period</t>
  </si>
  <si>
    <t>Basic loss per ordinary share</t>
  </si>
  <si>
    <t>(based on 93,180,000 ordinary shares) (sen)</t>
  </si>
  <si>
    <t>Diluted loss per ordinary share (sen)</t>
  </si>
  <si>
    <t>N/A</t>
  </si>
  <si>
    <t xml:space="preserve"> CONDENSED CONSOLIDATED BALANCE SHEET</t>
  </si>
  <si>
    <t>Audited</t>
  </si>
  <si>
    <t>As at preceding</t>
  </si>
  <si>
    <t>As at end of</t>
  </si>
  <si>
    <t xml:space="preserve">financial </t>
  </si>
  <si>
    <t>current quarter</t>
  </si>
  <si>
    <t>year ended</t>
  </si>
  <si>
    <t>31/12/07</t>
  </si>
  <si>
    <t>ASSETS</t>
  </si>
  <si>
    <t>NON-CURRENT ASSETS</t>
  </si>
  <si>
    <t>Property, plant and equipment</t>
  </si>
  <si>
    <t>Goodwill on consolidation</t>
  </si>
  <si>
    <t>Development costs</t>
  </si>
  <si>
    <t>Investment in associate</t>
  </si>
  <si>
    <t>CURRENT ASSETS</t>
  </si>
  <si>
    <t>Trade and other receivables</t>
  </si>
  <si>
    <t>Total Assets</t>
  </si>
  <si>
    <t>EQUITY AND LIABILITIES</t>
  </si>
  <si>
    <t>Equity attributable to equity holders of the Company</t>
  </si>
  <si>
    <t>Share capital</t>
  </si>
  <si>
    <t>Reserves</t>
  </si>
  <si>
    <t>Total equity</t>
  </si>
  <si>
    <t>NON-CURRENT LIABILITIES</t>
  </si>
  <si>
    <t>Deferred taxation</t>
  </si>
  <si>
    <t>CURRENT LIABILITIES</t>
  </si>
  <si>
    <t>Trade and other payables</t>
  </si>
  <si>
    <t>Taxation</t>
  </si>
  <si>
    <t>Total liabilities</t>
  </si>
  <si>
    <t>TOTAL EQUITY AND LIABILITIES</t>
  </si>
  <si>
    <t>NET ASSETS PER SHARE OF RM0.10 EACH (SEN)</t>
  </si>
  <si>
    <t xml:space="preserve">CONDENSED CONSOLIDATED STATEMENT OF CHANGES IN EQUITY </t>
  </si>
  <si>
    <t>DISTRIBUTABLE</t>
  </si>
  <si>
    <t>SHARE CAPITAL</t>
  </si>
  <si>
    <t>SHARE PREMIUM</t>
  </si>
  <si>
    <t>TOTAL</t>
  </si>
  <si>
    <t>Net loss for the year</t>
  </si>
  <si>
    <t>At 31 December 2007</t>
  </si>
  <si>
    <t>At 31 March 2008</t>
  </si>
  <si>
    <t>31/03/2008</t>
  </si>
  <si>
    <t>Cash flows from operating activities</t>
  </si>
  <si>
    <t>Adjustments :</t>
  </si>
  <si>
    <t>Depreciation</t>
  </si>
  <si>
    <t>Interest paid</t>
  </si>
  <si>
    <t>Taxes paid</t>
  </si>
  <si>
    <t>Cash flows from investing activities</t>
  </si>
  <si>
    <t>Purchase of property, plant and equipment</t>
  </si>
  <si>
    <t>Interest received</t>
  </si>
  <si>
    <t>Net cash used in investing activities</t>
  </si>
  <si>
    <t>Dividend paid</t>
  </si>
  <si>
    <t>Cash and cash equivalents at end of period #</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</si>
  <si>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</si>
  <si>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</si>
  <si>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</si>
  <si>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</si>
  <si>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</si>
  <si>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</si>
  <si>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</si>
  <si>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</si>
  <si>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</si>
  <si>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</si>
  <si>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</si>
  <si>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</si>
  <si>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There were no unusual items affecting assets, liabilities, equity, net income or cash flows that are unusual because of their nature, size or incidence during the quarter under review.</t>
  </si>
  <si>
    <t>A5.</t>
  </si>
  <si>
    <t>Material changes in estimates</t>
  </si>
  <si>
    <t>There were no changes in estimates of amounts in prior financial periods, which have a material effect in the current quarter under review.</t>
  </si>
  <si>
    <t>A6.</t>
  </si>
  <si>
    <t>Debt and equity securities</t>
  </si>
  <si>
    <t>There were no issuance and repayment of debt and equity securities, share buy-backs, share cancellation, shares held as treasury shares and resale of treasury shares for the current quarter under review.</t>
  </si>
  <si>
    <t>A7.</t>
  </si>
  <si>
    <t>There were no dividends paid during the quarter under review.</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</si>
  <si>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</si>
  <si>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</si>
  <si>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</si>
  <si>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</si>
  <si>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</si>
  <si>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</si>
  <si>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</si>
  <si>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</si>
  <si>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Effect of changes in the composition of the Group</t>
  </si>
  <si>
    <t>A12.</t>
  </si>
  <si>
    <t>Contingent liabilities or contingent assets</t>
  </si>
  <si>
    <t>There were no contingent liabilities or contingent assets for the current quarter under review.</t>
  </si>
  <si>
    <t>A13.</t>
  </si>
  <si>
    <t>Capital commitments</t>
  </si>
  <si>
    <t>There were no capital commitments as at the date of this report.</t>
  </si>
  <si>
    <t>A14.</t>
  </si>
  <si>
    <t>Significant related party transactions</t>
  </si>
  <si>
    <t>There were no significant related party transactions during the quarter under review.</t>
  </si>
  <si>
    <t>Part B-Explanatory Notes Pursuant to Appendix 9B of the Listing Requirements of Bursa Securities for the MESDAQ Market</t>
  </si>
  <si>
    <t>B1.</t>
  </si>
  <si>
    <t>Review of performance</t>
  </si>
  <si>
    <t>B2.</t>
  </si>
  <si>
    <t>Comparison with preceding quarter's results</t>
  </si>
  <si>
    <t>B3.</t>
  </si>
  <si>
    <t>Current year prospects</t>
  </si>
  <si>
    <t>Barring unforseen circumstances, the Directors expect to see improvement in the Company's performance for the financial year ending 31 December 2008.</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</si>
  <si>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</si>
  <si>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</si>
  <si>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</si>
  <si>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</si>
  <si>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</si>
  <si>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</si>
  <si>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</si>
  <si>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</si>
  <si>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</si>
  <si>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There was no purchase or disposal of any quoted securities during the quarter under review.</t>
  </si>
  <si>
    <t>B8.</t>
  </si>
  <si>
    <t>Status of corporate proposals</t>
  </si>
  <si>
    <t>The proceeds from the public issue of RM8.96 million are expected to be fully utilised for the core business of the Group by year 2008 as follows:</t>
  </si>
  <si>
    <t>Purpose</t>
  </si>
  <si>
    <t xml:space="preserve">Proposed </t>
  </si>
  <si>
    <t>Actual Utilisation</t>
  </si>
  <si>
    <t xml:space="preserve">Intended </t>
  </si>
  <si>
    <t>Difference</t>
  </si>
  <si>
    <t>Explanations</t>
  </si>
  <si>
    <t>RM’000</t>
  </si>
  <si>
    <t>%</t>
  </si>
  <si>
    <t>Until end of 2008</t>
  </si>
  <si>
    <t>To be utilised for future R&amp;D works</t>
  </si>
  <si>
    <t>Working capital     *</t>
  </si>
  <si>
    <t>Fully utilised</t>
  </si>
  <si>
    <t>Not applicable</t>
  </si>
  <si>
    <t>Overseas expansion</t>
  </si>
  <si>
    <t>-</t>
  </si>
  <si>
    <t>To be utilised for future overseas product launching expenses</t>
  </si>
  <si>
    <t>Listing expenses    *</t>
  </si>
  <si>
    <t>B9.</t>
  </si>
  <si>
    <t>Borrowings and debt securities</t>
  </si>
  <si>
    <t>The Company did not issue any debt securities or long term borrowings during the current quarter under review.</t>
  </si>
  <si>
    <t>The Group's borrowings which are denominated in Ringgit Malaysia as at 31 March 2008 are as follows:</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</si>
  <si>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</si>
  <si>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</si>
  <si>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</si>
  <si>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</si>
  <si>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</si>
  <si>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</si>
  <si>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</si>
  <si>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</si>
  <si>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</si>
  <si>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</si>
  <si>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</si>
  <si>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</si>
  <si>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</si>
  <si>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</si>
  <si>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</si>
  <si>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</si>
  <si>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</si>
  <si>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Net loss for the period (RM'000)</t>
  </si>
  <si>
    <t>Number of ordinary shares in issue (‘000)</t>
  </si>
  <si>
    <t>Basic loss per share (sen)</t>
  </si>
  <si>
    <t>Diluted</t>
  </si>
  <si>
    <t>B14.</t>
  </si>
  <si>
    <t>(The Condensed Unaudited Consolidated Balance Sheet should be read in conjunction with the audited financial statements of FTSHB for the year ended 31 December 2006).</t>
  </si>
  <si>
    <t>Operating expenses</t>
  </si>
  <si>
    <t>Share of profit in associate</t>
  </si>
  <si>
    <t>Net loss for the period attributable to equity holders of the Company</t>
  </si>
  <si>
    <t>The accounting policies adopted in the quarterly financial report are consistent with those adopted for the financial year ended 31 December 2007.</t>
  </si>
  <si>
    <t>The audit report of the preceding financial statements for the financial year ended 31 December 2007 was not subject to any audit qualification.</t>
  </si>
  <si>
    <t>The Group did not revalue any of its property, plant and equipment during the quarter under review.</t>
  </si>
  <si>
    <t xml:space="preserve">The Group recorded a turnover of RM0.125 million with loss before taxation of RM0.166 million for the current financial period as compared to turnover of RM0.203 million with loss before taxation of RM0.229 million in the preceding year corresponding period respectively. </t>
  </si>
  <si>
    <t xml:space="preserve">The decrease in revenue was due to the decrease in the projects implemented during the current financial period under review. The operating costs decreased from RM0.486 million to RM0.302 million mainly due to lower staff cost. Consequently, the Group recorded a lower loss before taxation of RM0.166 million in the current financial period to date under review as compared to preceding year corresponding period . </t>
  </si>
  <si>
    <t>Compared with the preceding quarter, the revenue decreased by 38% from RM0.203 million to RM 0.125 million.The decrease in revenue was due to decrease in the projects implemented during this quarter. The operating expenses decreased from RM0.486 million to RM0.302 million mainly due to lower outsourcing charges in the current quarter as compared to the preceding quarter. Consequently, the Group recorded a loss before taxation of RM0.166 million compared to the preceding quarter loss before taxation of RM0.226 million.</t>
  </si>
  <si>
    <t>Upon completion of the Proposed Subscription and exercise of the Proposed Option, CASB will be a 51.22%-owned subsidiary of FTSHB.</t>
  </si>
  <si>
    <t>Status of utilisation of proceeds</t>
  </si>
  <si>
    <t xml:space="preserve">utilisation </t>
  </si>
  <si>
    <t>timeframe for</t>
  </si>
  <si>
    <t>utilisation</t>
  </si>
  <si>
    <t>The Board of Directors does not recommend any dividend for the current quarter ended 31 March 2008.</t>
  </si>
  <si>
    <t>Loss per share</t>
  </si>
  <si>
    <t>___________</t>
  </si>
  <si>
    <t xml:space="preserve">              ____________</t>
  </si>
  <si>
    <t>Fully diluted loss per share on the basis of assumed exercise of share options has not been disclosed as the effect is anti dilutive.</t>
  </si>
  <si>
    <t>FOR THE FIRST QUARTER ENDED 31 MARCH 2008</t>
  </si>
  <si>
    <t>ACCUMULATED LOSS</t>
  </si>
  <si>
    <t>of FTSHB for the financial year ended 31 December 2007)</t>
  </si>
  <si>
    <t xml:space="preserve">CONDENSED CONSOLIDATED CASH FLOW STATEMENT FOR THE FIRST QUARTER ENDED </t>
  </si>
  <si>
    <t>31 MARCH 2008</t>
  </si>
  <si>
    <t>Decrease in receivables</t>
  </si>
  <si>
    <t>Increase in payables</t>
  </si>
  <si>
    <t>Amortisation of development costs</t>
  </si>
  <si>
    <t>Net (decrease)/increase in cash and cash equivalents</t>
  </si>
  <si>
    <t>Cash and cash equivalents at beginning of financial year</t>
  </si>
  <si>
    <t>CONDENSED CONSOLIDATED INCOME STATEMENTS FOR THE FIRST QUARTER ENDED 31 MARCH 2008</t>
  </si>
  <si>
    <t>(The Condensed Unaudited Consolidated Income Statements should be read in conjunction with the audited financial statements of Fast Track Solution Holdings Berhad ("FTSHB") for the financial year ended 31 December 2007)</t>
  </si>
  <si>
    <t>NON-DISTRIBUTABLE</t>
  </si>
  <si>
    <t>At 1 January 2007</t>
  </si>
  <si>
    <t>(The Condensed Unaudited Consolidated Statement of Changes in Equity should be read in conjunction with the audited financial statements of FTSHB for the financial year ended 31 December 2007)</t>
  </si>
  <si>
    <t>Operating profit/(loss) before working capital changes</t>
  </si>
  <si>
    <t>Cash generated from operations</t>
  </si>
  <si>
    <t>Net cash generated from operating activities</t>
  </si>
  <si>
    <t>(The Condensed Unaudited Consolidated Cash Flow Statement should be read in conjunction with the audited financial statements of FTSHB for the financial year ended 31 December 2007)</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</si>
  <si>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MESDAQ Market and should be read in conjunction with the audited financial statements of FTSHB and its subsidiary companies (“the Group”) for the financial year ended 31 December 2007.</t>
  </si>
  <si>
    <r>
      <t>The Company had on 31 December 2007 entered into a subscription agreement (“</t>
    </r>
    <r>
      <rPr>
        <b/>
        <sz val="10"/>
        <rFont val="Arial"/>
        <family val="2"/>
      </rPr>
      <t>Subscription Agreement</t>
    </r>
    <r>
      <rPr>
        <sz val="10"/>
        <rFont val="Arial"/>
        <family val="2"/>
      </rPr>
      <t>”) with CASB and Yap Terng Sheng (</t>
    </r>
    <r>
      <rPr>
        <sz val="10"/>
        <rFont val="Arial"/>
        <family val="2"/>
      </rPr>
      <t xml:space="preserve"> ”</t>
    </r>
    <r>
      <rPr>
        <b/>
        <sz val="10"/>
        <rFont val="Arial"/>
        <family val="2"/>
      </rPr>
      <t>Promoter</t>
    </r>
    <r>
      <rPr>
        <sz val="10"/>
        <rFont val="Arial"/>
        <family val="2"/>
      </rPr>
      <t xml:space="preserve">“) to subscribe for 1,950,000 new ordinary shares of RM1.00 each in CASB </t>
    </r>
    <r>
      <rPr>
        <sz val="10"/>
        <rFont val="Arial"/>
        <family val="2"/>
      </rPr>
      <t>representing 49.4% of the enlarged issued and paid-up share capital of CASB for a cash consideration of RM3,157,000 or a subscription price of approximately RM1.619 per share (“</t>
    </r>
    <r>
      <rPr>
        <b/>
        <sz val="10"/>
        <rFont val="Arial"/>
        <family val="2"/>
      </rPr>
      <t>Proposed Subscription</t>
    </r>
    <r>
      <rPr>
        <sz val="10"/>
        <rFont val="Arial"/>
        <family val="2"/>
      </rPr>
      <t>”).</t>
    </r>
  </si>
  <si>
    <t>The Company had on 31 December 2007 entered into a Subscription Agreement with CASB and Yap Terng Sheng for the Proposed Subcription.</t>
  </si>
  <si>
    <t>Under the Subscription Agreement, CASB and the Promoter agreed to grant FTSHB with the Proposed Option.</t>
  </si>
  <si>
    <r>
      <t xml:space="preserve">Pursuant to the terms of the Subscription Agreement, the Company had also on the same day entered into a profit guarantee agreement with the Promoter </t>
    </r>
    <r>
      <rPr>
        <sz val="10"/>
        <rFont val="Arial"/>
        <family val="2"/>
      </rPr>
      <t xml:space="preserve">who guarantees FTSHB that the audited profit after tax of CASB </t>
    </r>
    <r>
      <rPr>
        <sz val="10"/>
        <rFont val="Arial"/>
        <family val="2"/>
      </rPr>
      <t xml:space="preserve">shall not be less than RM800,000 for each of the financial years ending 30 June 2008 and 2009 </t>
    </r>
    <r>
      <rPr>
        <sz val="10"/>
        <rFont val="Arial"/>
        <family val="2"/>
      </rPr>
      <t>(for avoidance of doubt, include any losses suffered by CASB) pursuant to completion of the Proposed Subscription.</t>
    </r>
  </si>
  <si>
    <t xml:space="preserve">R&amp;D expenses </t>
  </si>
  <si>
    <t xml:space="preserve">  utilisation</t>
  </si>
  <si>
    <t xml:space="preserve">* The unutilised portion of the proceeds from the public issue reserved for Listing expenses which amounts to RM53,000, has been transferred to working                                                          </t>
  </si>
  <si>
    <t xml:space="preserve">   capital as this amount is an excess over the actual Listing expenses incurred.</t>
  </si>
  <si>
    <t>Part A - Explanatory notes pursuant to Financial Reporting Standard 134 ("FRS 134") Interim Financial Reporting</t>
  </si>
  <si>
    <r>
      <t>Under the Subscription Agreement, CASB and the Promoter agreed to grant FTSHB an option to subscribe for an additional 150,000 new CASB shares ("</t>
    </r>
    <r>
      <rPr>
        <b/>
        <sz val="10"/>
        <rFont val="Arial"/>
        <family val="2"/>
      </rPr>
      <t>Option Shares</t>
    </r>
    <r>
      <rPr>
        <sz val="10"/>
        <rFont val="Arial"/>
        <family val="2"/>
      </rPr>
      <t>") representing an additional 3.6% of the enlarged issued and paid-up share capital of CASB for a cash consideration of RM243,000 or a subscription price of RM1.62 per share ("</t>
    </r>
    <r>
      <rPr>
        <b/>
        <sz val="10"/>
        <rFont val="Arial"/>
        <family val="2"/>
      </rPr>
      <t>Proposed Option</t>
    </r>
    <r>
      <rPr>
        <sz val="10"/>
        <rFont val="Arial"/>
        <family val="2"/>
      </rPr>
      <t>").</t>
    </r>
  </si>
  <si>
    <t>The Company had on 16 April 2008 exercised its option to subscribe for an additional 150,000 new ordinary shares of RM1.00 in Cubetech Asia Sdn Bhd ("CASB") representing an additional 3.6% of the enlarged issued and paid-up share capital of CASB for a cash consideration of RM243,000 or a subscription price of RM1.62 per share in accordance with the terms of the subscription agreement dated 31 December 2007 for the proposed subcription of equity interest in CASB. Consequently, the said CASB shares were allotted on 17 April 2008 and CASB became a 51.22%-owned subsidiary of FTSHB. As such, the subscription of equity interest in CASB is deemed completed.</t>
  </si>
  <si>
    <t>The Company had on 16 April 2008 exercised its option to subscribe for an additional 150,000 new ordinary shares of RM1.00 in CASB representing an additional 3.6% of the enlarged issued and paid-up share capital of CASB for a cash consideration of RM243,000 or a subscription price of RM1.62 per share in accordance with the terms of the Subscription Agreement dated 31 December 2007 for the proposed subcription of equity interest in CASB. Consequently, the said CASB shares were allotted on 17 April 2008 and CASB became a 51.22%-owned subsidiary of FTSHB. As such, the subscription of equity interest in CASB is deemed completed.</t>
  </si>
  <si>
    <t>There was no taxation being provided during current quarter under review due to the Company was making loss before taxation.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</si>
</sst>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00_);_(* \(#,##0.000\);_(* &quot;-&quot;??_);_(@_)"/>
    <numFmt numFmtId="167" formatCode="0.0%"/>
  </numFmts>
  <fonts count="29">
    <font>
      <sz val="11"/>
      <color indexed="8"/>
      <name val="Calibri"/>
      <family val="2"/>
    </font>
    <font>
      <sz val="10"/>
      <name val="Arial"/>
      <family val="2"/>
    </font>
    <font>
      <b/>
      <sz val="10"/>
      <name val="Arial"/>
      <family val="2"/>
    </font>
    <font>
      <i/>
      <sz val="9"/>
      <name val="Arial"/>
      <family val="2"/>
    </font>
    <font>
      <b/>
      <sz val="10"/>
      <color indexed="9"/>
      <name val="Arial"/>
      <family val="2"/>
    </font>
    <font>
      <b/>
      <u val="singleAccounting"/>
      <sz val="10"/>
      <name val="Arial"/>
      <family val="2"/>
    </font>
    <font>
      <sz val="10"/>
      <color indexed="9"/>
      <name val="Arial"/>
      <family val="2"/>
    </font>
    <font>
      <i/>
      <sz val="10"/>
      <name val="Arial"/>
      <family val="2"/>
    </font>
    <font>
      <b/>
      <i/>
      <sz val="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style="thin"/>
      <bottom style="medium"/>
    </border>
    <border>
      <left/>
      <right/>
      <top/>
      <bottom style="double"/>
    </border>
    <border>
      <left/>
      <right/>
      <top style="thin"/>
      <bottom/>
    </border>
    <border>
      <left style="thin"/>
      <right style="thin"/>
      <top style="thin"/>
      <bottom/>
    </border>
    <border>
      <left style="thin"/>
      <right/>
      <top/>
      <bottom/>
    </border>
    <border>
      <left/>
      <right style="thin"/>
      <top/>
      <bottom/>
    </border>
    <border>
      <left style="thin"/>
      <right style="thin"/>
      <top/>
      <bottom/>
    </border>
    <border>
      <left/>
      <right style="thin"/>
      <top/>
      <bottom style="thin"/>
    </border>
    <border>
      <left style="thin"/>
      <right/>
      <top/>
      <bottom style="thin"/>
    </border>
    <border>
      <left style="thin"/>
      <right style="thin"/>
      <top style="thin"/>
      <bottom style="thin"/>
    </border>
    <border>
      <left style="thin"/>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14">
    <xf numFmtId="0" fontId="0" fillId="0" borderId="0" xfId="0" applyAlignment="1">
      <alignment/>
    </xf>
    <xf numFmtId="164" fontId="0" fillId="24" borderId="0" xfId="42" applyNumberFormat="1" applyFont="1" applyFill="1" applyAlignment="1">
      <alignment/>
    </xf>
    <xf numFmtId="49" fontId="0" fillId="24" borderId="0" xfId="42" applyNumberFormat="1" applyFont="1" applyFill="1" applyAlignment="1">
      <alignment/>
    </xf>
    <xf numFmtId="49" fontId="2" fillId="24" borderId="0" xfId="42" applyNumberFormat="1" applyFont="1" applyFill="1" applyAlignment="1">
      <alignment horizontal="center"/>
    </xf>
    <xf numFmtId="164" fontId="2" fillId="24" borderId="0" xfId="42" applyNumberFormat="1" applyFont="1" applyFill="1" applyAlignment="1">
      <alignment horizontal="center"/>
    </xf>
    <xf numFmtId="164" fontId="2" fillId="24" borderId="0" xfId="42" applyNumberFormat="1" applyFont="1" applyFill="1" applyAlignment="1" quotePrefix="1">
      <alignment horizontal="center"/>
    </xf>
    <xf numFmtId="164" fontId="0" fillId="24" borderId="0" xfId="42" applyNumberFormat="1" applyFont="1" applyFill="1" applyAlignment="1">
      <alignment horizontal="center"/>
    </xf>
    <xf numFmtId="164" fontId="0" fillId="24" borderId="10" xfId="42" applyNumberFormat="1" applyFont="1" applyFill="1" applyBorder="1" applyAlignment="1">
      <alignment/>
    </xf>
    <xf numFmtId="164" fontId="0" fillId="24" borderId="10" xfId="42" applyNumberFormat="1" applyFont="1" applyFill="1" applyBorder="1" applyAlignment="1">
      <alignment horizontal="center"/>
    </xf>
    <xf numFmtId="164" fontId="0" fillId="24" borderId="0" xfId="42" applyNumberFormat="1" applyFont="1" applyFill="1" applyBorder="1" applyAlignment="1">
      <alignment/>
    </xf>
    <xf numFmtId="164" fontId="0" fillId="24" borderId="11" xfId="42" applyNumberFormat="1" applyFont="1" applyFill="1" applyBorder="1" applyAlignment="1">
      <alignment/>
    </xf>
    <xf numFmtId="43" fontId="0" fillId="24" borderId="0" xfId="42" applyFont="1" applyFill="1" applyBorder="1" applyAlignment="1">
      <alignment horizontal="center"/>
    </xf>
    <xf numFmtId="43" fontId="0" fillId="24" borderId="0" xfId="42" applyNumberFormat="1" applyFont="1" applyFill="1" applyAlignment="1">
      <alignment/>
    </xf>
    <xf numFmtId="43" fontId="0" fillId="24" borderId="0" xfId="42" applyFont="1" applyFill="1" applyAlignment="1">
      <alignment horizontal="right"/>
    </xf>
    <xf numFmtId="39" fontId="2" fillId="24" borderId="0" xfId="42" applyNumberFormat="1" applyFont="1" applyFill="1" applyAlignment="1">
      <alignment horizontal="center"/>
    </xf>
    <xf numFmtId="165" fontId="0" fillId="24" borderId="0" xfId="42" applyNumberFormat="1" applyFont="1" applyFill="1" applyAlignment="1">
      <alignment/>
    </xf>
    <xf numFmtId="9" fontId="0" fillId="24" borderId="0" xfId="57" applyFont="1" applyFill="1" applyAlignment="1">
      <alignment/>
    </xf>
    <xf numFmtId="4" fontId="0" fillId="24" borderId="0" xfId="42" applyNumberFormat="1" applyFont="1" applyFill="1" applyAlignment="1">
      <alignment/>
    </xf>
    <xf numFmtId="49" fontId="2" fillId="24" borderId="0" xfId="42" applyNumberFormat="1" applyFont="1" applyFill="1" applyAlignment="1">
      <alignment/>
    </xf>
    <xf numFmtId="49" fontId="3" fillId="24" borderId="0" xfId="42" applyNumberFormat="1" applyFont="1" applyFill="1" applyAlignment="1">
      <alignment horizontal="center"/>
    </xf>
    <xf numFmtId="164" fontId="4" fillId="24" borderId="0" xfId="42" applyNumberFormat="1" applyFont="1" applyFill="1" applyAlignment="1">
      <alignment horizontal="center"/>
    </xf>
    <xf numFmtId="49" fontId="2" fillId="24" borderId="0" xfId="42" applyNumberFormat="1" applyFont="1" applyFill="1" applyAlignment="1">
      <alignment horizontal="left"/>
    </xf>
    <xf numFmtId="38" fontId="1" fillId="24" borderId="0" xfId="0" applyNumberFormat="1" applyFont="1" applyFill="1" applyAlignment="1">
      <alignment/>
    </xf>
    <xf numFmtId="164" fontId="0" fillId="24" borderId="12" xfId="42" applyNumberFormat="1" applyFont="1" applyFill="1" applyBorder="1" applyAlignment="1">
      <alignment/>
    </xf>
    <xf numFmtId="0" fontId="1" fillId="24" borderId="0" xfId="0" applyFont="1" applyFill="1" applyAlignment="1">
      <alignment/>
    </xf>
    <xf numFmtId="164" fontId="0" fillId="24" borderId="0" xfId="42" applyNumberFormat="1" applyFont="1" applyFill="1" applyBorder="1" applyAlignment="1">
      <alignment horizontal="right"/>
    </xf>
    <xf numFmtId="164" fontId="2" fillId="24" borderId="0" xfId="42" applyNumberFormat="1" applyFont="1" applyFill="1" applyAlignment="1">
      <alignment/>
    </xf>
    <xf numFmtId="164" fontId="0" fillId="24" borderId="13" xfId="42" applyNumberFormat="1" applyFont="1" applyFill="1" applyBorder="1" applyAlignment="1">
      <alignment/>
    </xf>
    <xf numFmtId="164" fontId="0" fillId="24" borderId="0" xfId="42" applyNumberFormat="1" applyFont="1" applyFill="1" applyAlignment="1">
      <alignment horizontal="right"/>
    </xf>
    <xf numFmtId="43" fontId="0" fillId="24" borderId="14" xfId="42" applyFont="1" applyFill="1" applyBorder="1" applyAlignment="1">
      <alignment/>
    </xf>
    <xf numFmtId="43" fontId="0" fillId="24" borderId="0" xfId="42" applyFont="1" applyFill="1" applyBorder="1" applyAlignment="1">
      <alignment/>
    </xf>
    <xf numFmtId="164" fontId="0" fillId="24" borderId="0" xfId="42" applyNumberFormat="1" applyFont="1" applyFill="1" applyAlignment="1">
      <alignment vertical="center"/>
    </xf>
    <xf numFmtId="0" fontId="0" fillId="24" borderId="0" xfId="42" applyNumberFormat="1" applyFont="1" applyFill="1" applyAlignment="1">
      <alignment vertical="justify"/>
    </xf>
    <xf numFmtId="164" fontId="0" fillId="24" borderId="0" xfId="42" applyNumberFormat="1" applyFont="1" applyFill="1" applyAlignment="1">
      <alignment horizontal="left" vertical="center" wrapText="1"/>
    </xf>
    <xf numFmtId="164" fontId="5"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64" fontId="2" fillId="24" borderId="0" xfId="42" applyNumberFormat="1" applyFont="1" applyFill="1" applyBorder="1" applyAlignment="1">
      <alignment horizontal="justify" vertical="center" wrapText="1"/>
    </xf>
    <xf numFmtId="164" fontId="2" fillId="24" borderId="0" xfId="42" applyNumberFormat="1" applyFont="1" applyFill="1" applyAlignment="1">
      <alignment horizontal="center" vertical="center" wrapText="1"/>
    </xf>
    <xf numFmtId="164" fontId="2" fillId="24" borderId="0" xfId="42" applyNumberFormat="1" applyFont="1" applyFill="1" applyAlignment="1">
      <alignment horizontal="right" vertical="center" wrapText="1"/>
    </xf>
    <xf numFmtId="164" fontId="2" fillId="24" borderId="0" xfId="42" applyNumberFormat="1" applyFont="1" applyFill="1" applyAlignment="1">
      <alignment horizontal="right"/>
    </xf>
    <xf numFmtId="164" fontId="0" fillId="24" borderId="0" xfId="42" applyNumberFormat="1" applyFont="1" applyFill="1" applyBorder="1" applyAlignment="1">
      <alignment horizontal="center"/>
    </xf>
    <xf numFmtId="164" fontId="0" fillId="24" borderId="15" xfId="42" applyNumberFormat="1" applyFont="1" applyFill="1" applyBorder="1" applyAlignment="1">
      <alignment/>
    </xf>
    <xf numFmtId="164" fontId="1" fillId="24" borderId="0" xfId="42" applyNumberFormat="1" applyFont="1" applyFill="1" applyAlignment="1">
      <alignment/>
    </xf>
    <xf numFmtId="164" fontId="0" fillId="24" borderId="0" xfId="42" applyNumberFormat="1" applyFont="1" applyFill="1" applyAlignment="1">
      <alignment horizontal="center" vertical="justify" wrapText="1"/>
    </xf>
    <xf numFmtId="49" fontId="0" fillId="24" borderId="0" xfId="42" applyNumberFormat="1" applyFont="1" applyFill="1" applyAlignment="1">
      <alignment horizontal="right" vertical="center"/>
    </xf>
    <xf numFmtId="49" fontId="0" fillId="24" borderId="0" xfId="42" applyNumberFormat="1" applyFont="1" applyFill="1" applyAlignment="1">
      <alignment vertical="center"/>
    </xf>
    <xf numFmtId="0" fontId="2" fillId="24" borderId="0" xfId="0" applyFont="1" applyFill="1" applyAlignment="1">
      <alignment horizontal="center"/>
    </xf>
    <xf numFmtId="0" fontId="6" fillId="24" borderId="0" xfId="0" applyFont="1" applyFill="1" applyAlignment="1">
      <alignment/>
    </xf>
    <xf numFmtId="0" fontId="2" fillId="24" borderId="0" xfId="0" applyFont="1" applyFill="1" applyAlignment="1">
      <alignment/>
    </xf>
    <xf numFmtId="164" fontId="1" fillId="24" borderId="15" xfId="42" applyNumberFormat="1" applyFont="1" applyFill="1" applyBorder="1" applyAlignment="1">
      <alignment/>
    </xf>
    <xf numFmtId="164" fontId="1" fillId="24" borderId="12" xfId="42" applyNumberFormat="1" applyFont="1" applyFill="1" applyBorder="1" applyAlignment="1">
      <alignment/>
    </xf>
    <xf numFmtId="164" fontId="1" fillId="24" borderId="0" xfId="0" applyNumberFormat="1" applyFont="1" applyFill="1" applyAlignment="1">
      <alignment/>
    </xf>
    <xf numFmtId="0" fontId="1" fillId="24" borderId="0" xfId="0" applyFont="1" applyFill="1" applyAlignment="1">
      <alignment horizontal="left" vertical="top" wrapText="1"/>
    </xf>
    <xf numFmtId="164" fontId="1" fillId="24" borderId="0" xfId="42" applyNumberFormat="1" applyFont="1" applyFill="1" applyBorder="1" applyAlignment="1">
      <alignment/>
    </xf>
    <xf numFmtId="164" fontId="0" fillId="0" borderId="0" xfId="42" applyNumberFormat="1" applyFont="1" applyAlignment="1">
      <alignment horizontal="center"/>
    </xf>
    <xf numFmtId="164" fontId="1" fillId="24" borderId="0" xfId="42" applyNumberFormat="1" applyFont="1" applyFill="1" applyAlignment="1">
      <alignment horizontal="center"/>
    </xf>
    <xf numFmtId="164" fontId="1" fillId="24" borderId="11" xfId="42" applyNumberFormat="1" applyFont="1" applyFill="1" applyBorder="1" applyAlignment="1">
      <alignment/>
    </xf>
    <xf numFmtId="3" fontId="1" fillId="24" borderId="0" xfId="0" applyNumberFormat="1" applyFont="1" applyFill="1" applyAlignment="1">
      <alignment/>
    </xf>
    <xf numFmtId="0" fontId="7" fillId="24" borderId="0" xfId="0" applyFont="1" applyFill="1" applyAlignment="1">
      <alignment/>
    </xf>
    <xf numFmtId="164" fontId="1" fillId="0" borderId="0" xfId="42"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Alignment="1">
      <alignment horizontal="left" vertical="top" wrapText="1"/>
    </xf>
    <xf numFmtId="0" fontId="2" fillId="0" borderId="0" xfId="0" applyFont="1" applyFill="1" applyAlignment="1">
      <alignment/>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64" fontId="1" fillId="0" borderId="0" xfId="42" applyNumberFormat="1" applyFont="1" applyFill="1" applyAlignment="1">
      <alignment vertical="top" wrapText="1"/>
    </xf>
    <xf numFmtId="43" fontId="1" fillId="0" borderId="0" xfId="42" applyNumberFormat="1" applyFont="1" applyFill="1" applyAlignment="1">
      <alignment vertical="top" wrapText="1"/>
    </xf>
    <xf numFmtId="0" fontId="1" fillId="0" borderId="0" xfId="0" applyFont="1" applyFill="1" applyAlignment="1">
      <alignment horizontal="left" vertical="top"/>
    </xf>
    <xf numFmtId="164"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64" fontId="1" fillId="0" borderId="0" xfId="0" applyNumberFormat="1" applyFont="1" applyFill="1" applyAlignment="1">
      <alignment horizontal="left" vertical="center" wrapText="1"/>
    </xf>
    <xf numFmtId="0" fontId="8"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64" fontId="1" fillId="0" borderId="0" xfId="0" applyNumberFormat="1" applyFont="1" applyFill="1" applyBorder="1" applyAlignment="1">
      <alignment/>
    </xf>
    <xf numFmtId="166" fontId="1" fillId="0" borderId="0" xfId="42" applyNumberFormat="1" applyFont="1" applyFill="1" applyAlignment="1">
      <alignment horizontal="left" vertical="center" wrapText="1"/>
    </xf>
    <xf numFmtId="167" fontId="1" fillId="0" borderId="0" xfId="57" applyNumberFormat="1" applyFont="1" applyFill="1" applyAlignment="1">
      <alignment horizontal="left" vertical="center" wrapText="1"/>
    </xf>
    <xf numFmtId="10" fontId="1" fillId="0" borderId="0" xfId="57" applyNumberFormat="1" applyFont="1" applyFill="1" applyAlignment="1">
      <alignment horizontal="left" vertical="center" wrapText="1"/>
    </xf>
    <xf numFmtId="49" fontId="1" fillId="24" borderId="0" xfId="0" applyNumberFormat="1" applyFont="1" applyFill="1" applyAlignment="1">
      <alignment/>
    </xf>
    <xf numFmtId="0" fontId="1" fillId="0" borderId="0" xfId="0" applyFont="1" applyAlignment="1">
      <alignment horizontal="left" indent="1"/>
    </xf>
    <xf numFmtId="0" fontId="1" fillId="0" borderId="0" xfId="0" applyFont="1" applyAlignment="1">
      <alignment/>
    </xf>
    <xf numFmtId="0" fontId="2" fillId="24" borderId="0" xfId="0" applyFont="1" applyFill="1" applyAlignment="1">
      <alignment/>
    </xf>
    <xf numFmtId="0" fontId="1" fillId="24" borderId="0" xfId="0" applyFont="1" applyFill="1" applyAlignment="1">
      <alignment horizontal="justify" vertical="top"/>
    </xf>
    <xf numFmtId="0" fontId="2" fillId="24" borderId="0" xfId="0" applyFont="1" applyFill="1" applyAlignment="1">
      <alignment horizontal="right" wrapText="1"/>
    </xf>
    <xf numFmtId="0" fontId="2" fillId="0" borderId="16" xfId="0" applyFont="1" applyFill="1" applyBorder="1" applyAlignment="1">
      <alignment horizontal="center"/>
    </xf>
    <xf numFmtId="0" fontId="2" fillId="24" borderId="16" xfId="0" applyFont="1" applyFill="1" applyBorder="1" applyAlignment="1">
      <alignment horizontal="center" wrapText="1"/>
    </xf>
    <xf numFmtId="0" fontId="2" fillId="24" borderId="17" xfId="0" applyFont="1" applyFill="1" applyBorder="1" applyAlignment="1">
      <alignment vertical="top" wrapText="1"/>
    </xf>
    <xf numFmtId="0" fontId="2" fillId="24" borderId="18" xfId="0" applyFont="1" applyFill="1" applyBorder="1" applyAlignment="1">
      <alignment vertical="top" wrapText="1"/>
    </xf>
    <xf numFmtId="0" fontId="2" fillId="24" borderId="0" xfId="0" applyFont="1" applyFill="1" applyBorder="1" applyAlignment="1">
      <alignment vertical="top" wrapText="1"/>
    </xf>
    <xf numFmtId="0" fontId="2" fillId="0" borderId="19" xfId="0" applyFont="1" applyFill="1" applyBorder="1" applyAlignment="1">
      <alignment horizontal="center"/>
    </xf>
    <xf numFmtId="0" fontId="1" fillId="24" borderId="20" xfId="0" applyFont="1" applyFill="1" applyBorder="1" applyAlignment="1">
      <alignment/>
    </xf>
    <xf numFmtId="0" fontId="2" fillId="24" borderId="19" xfId="0" applyFont="1" applyFill="1" applyBorder="1" applyAlignment="1">
      <alignment horizontal="right" wrapText="1"/>
    </xf>
    <xf numFmtId="0" fontId="2" fillId="24" borderId="21" xfId="0" applyFont="1" applyFill="1" applyBorder="1" applyAlignment="1">
      <alignment vertical="top" wrapText="1"/>
    </xf>
    <xf numFmtId="0" fontId="2" fillId="24" borderId="20" xfId="0" applyFont="1" applyFill="1" applyBorder="1" applyAlignment="1">
      <alignment vertical="top" wrapText="1"/>
    </xf>
    <xf numFmtId="0" fontId="2" fillId="24" borderId="22" xfId="0" applyFont="1" applyFill="1" applyBorder="1" applyAlignment="1">
      <alignment horizontal="center" vertical="top" wrapText="1"/>
    </xf>
    <xf numFmtId="0" fontId="2" fillId="0" borderId="23" xfId="0" applyFont="1" applyFill="1" applyBorder="1" applyAlignment="1">
      <alignment horizontal="center"/>
    </xf>
    <xf numFmtId="0" fontId="2" fillId="24" borderId="23" xfId="0" applyFont="1" applyFill="1" applyBorder="1" applyAlignment="1">
      <alignment horizontal="center" vertical="top" wrapText="1"/>
    </xf>
    <xf numFmtId="0" fontId="2" fillId="24" borderId="23" xfId="0" applyFont="1" applyFill="1" applyBorder="1" applyAlignment="1">
      <alignment horizontal="right" wrapText="1"/>
    </xf>
    <xf numFmtId="3" fontId="1" fillId="24" borderId="22" xfId="0" applyNumberFormat="1" applyFont="1" applyFill="1" applyBorder="1" applyAlignment="1">
      <alignment horizontal="right" vertical="center" wrapText="1"/>
    </xf>
    <xf numFmtId="43" fontId="1" fillId="24" borderId="22" xfId="42" applyFont="1" applyFill="1" applyBorder="1" applyAlignment="1">
      <alignment vertical="center" wrapText="1"/>
    </xf>
    <xf numFmtId="0" fontId="1" fillId="0" borderId="22" xfId="0" applyFont="1" applyFill="1" applyBorder="1" applyAlignment="1">
      <alignment vertical="center"/>
    </xf>
    <xf numFmtId="3" fontId="1" fillId="0" borderId="22" xfId="0" applyNumberFormat="1" applyFont="1" applyFill="1" applyBorder="1" applyAlignment="1">
      <alignment horizontal="right" vertical="center" wrapText="1"/>
    </xf>
    <xf numFmtId="43" fontId="1" fillId="0" borderId="22" xfId="57" applyNumberFormat="1" applyFont="1" applyFill="1" applyBorder="1" applyAlignment="1">
      <alignment horizontal="right" vertical="center"/>
    </xf>
    <xf numFmtId="0" fontId="1" fillId="0" borderId="22" xfId="0" applyFont="1" applyFill="1" applyBorder="1" applyAlignment="1">
      <alignment horizontal="justify" vertical="center" wrapText="1"/>
    </xf>
    <xf numFmtId="3" fontId="1" fillId="24" borderId="22" xfId="0" applyNumberFormat="1" applyFont="1" applyFill="1" applyBorder="1" applyAlignment="1">
      <alignment horizontal="right" vertical="top" wrapText="1"/>
    </xf>
    <xf numFmtId="43" fontId="1" fillId="24" borderId="22" xfId="42" applyFont="1" applyFill="1" applyBorder="1" applyAlignment="1">
      <alignment vertical="top" wrapText="1"/>
    </xf>
    <xf numFmtId="0" fontId="1" fillId="0" borderId="22" xfId="0" applyFont="1" applyFill="1" applyBorder="1" applyAlignment="1">
      <alignment/>
    </xf>
    <xf numFmtId="164" fontId="1" fillId="0" borderId="22" xfId="42" applyNumberFormat="1" applyFont="1" applyFill="1" applyBorder="1" applyAlignment="1">
      <alignment horizontal="right" vertical="center" wrapText="1"/>
    </xf>
    <xf numFmtId="0" fontId="1" fillId="0" borderId="22" xfId="0" applyFont="1" applyFill="1" applyBorder="1" applyAlignment="1">
      <alignment horizontal="left" wrapText="1"/>
    </xf>
    <xf numFmtId="43" fontId="1" fillId="24" borderId="22" xfId="42" applyFont="1" applyFill="1" applyBorder="1" applyAlignment="1">
      <alignment horizontal="right" vertical="center" wrapText="1"/>
    </xf>
    <xf numFmtId="0" fontId="1" fillId="24" borderId="22" xfId="0" applyFont="1" applyFill="1" applyBorder="1" applyAlignment="1">
      <alignment horizontal="right" vertical="center" wrapText="1"/>
    </xf>
    <xf numFmtId="0" fontId="1" fillId="0" borderId="22" xfId="0" applyFont="1" applyFill="1" applyBorder="1" applyAlignment="1">
      <alignment horizontal="justify" vertical="justify" wrapText="1"/>
    </xf>
    <xf numFmtId="0" fontId="1" fillId="24" borderId="22" xfId="0" applyFont="1" applyFill="1" applyBorder="1" applyAlignment="1">
      <alignment horizontal="center" vertical="top" wrapText="1"/>
    </xf>
    <xf numFmtId="0" fontId="2" fillId="0" borderId="22" xfId="0" applyFont="1" applyFill="1" applyBorder="1" applyAlignment="1">
      <alignment horizontal="right" wrapText="1"/>
    </xf>
    <xf numFmtId="0" fontId="1" fillId="0" borderId="0" xfId="0" applyFont="1" applyFill="1" applyAlignment="1">
      <alignment wrapText="1"/>
    </xf>
    <xf numFmtId="0" fontId="2" fillId="0" borderId="0" xfId="0" applyFont="1" applyFill="1" applyAlignment="1">
      <alignment horizontal="right" wrapText="1"/>
    </xf>
    <xf numFmtId="0" fontId="1" fillId="24" borderId="0" xfId="0" applyFont="1" applyFill="1" applyAlignment="1">
      <alignment/>
    </xf>
    <xf numFmtId="43" fontId="1" fillId="24" borderId="0" xfId="42" applyFont="1" applyFill="1" applyAlignment="1">
      <alignment horizontal="justify" vertical="top"/>
    </xf>
    <xf numFmtId="164" fontId="1" fillId="24" borderId="0" xfId="0" applyNumberFormat="1" applyFont="1" applyFill="1" applyBorder="1" applyAlignment="1">
      <alignment horizontal="justify" vertical="top"/>
    </xf>
    <xf numFmtId="49" fontId="1" fillId="0" borderId="0" xfId="0" applyNumberFormat="1" applyFont="1" applyAlignment="1">
      <alignment/>
    </xf>
    <xf numFmtId="0" fontId="1" fillId="0" borderId="0" xfId="0" applyFont="1" applyAlignment="1">
      <alignment horizontal="center" vertical="top" wrapText="1"/>
    </xf>
    <xf numFmtId="0" fontId="1" fillId="0" borderId="0" xfId="0" applyFont="1" applyAlignment="1">
      <alignment horizontal="right"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1" fillId="0" borderId="0" xfId="0" applyFont="1" applyAlignment="1">
      <alignment horizontal="left" vertical="center"/>
    </xf>
    <xf numFmtId="38" fontId="1" fillId="0" borderId="0" xfId="0" applyNumberFormat="1" applyFont="1" applyAlignment="1">
      <alignment/>
    </xf>
    <xf numFmtId="164" fontId="1" fillId="0" borderId="0" xfId="42" applyNumberFormat="1"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64" fontId="2" fillId="0" borderId="0" xfId="42" applyNumberFormat="1" applyFont="1" applyFill="1" applyAlignment="1" quotePrefix="1">
      <alignment horizontal="right"/>
    </xf>
    <xf numFmtId="164" fontId="2" fillId="0" borderId="0" xfId="42" applyNumberFormat="1" applyFont="1" applyFill="1" applyAlignment="1" quotePrefix="1">
      <alignment horizontal="center"/>
    </xf>
    <xf numFmtId="164" fontId="1" fillId="0" borderId="0" xfId="42" applyNumberFormat="1" applyFont="1" applyFill="1" applyAlignment="1">
      <alignment horizontal="left"/>
    </xf>
    <xf numFmtId="43" fontId="1" fillId="0" borderId="0" xfId="0" applyNumberFormat="1" applyFont="1" applyFill="1" applyAlignment="1">
      <alignment/>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indent="1"/>
    </xf>
    <xf numFmtId="0" fontId="1" fillId="0" borderId="0" xfId="0" applyFont="1" applyAlignment="1">
      <alignment horizontal="left" vertical="center" wrapText="1"/>
    </xf>
    <xf numFmtId="0" fontId="1" fillId="24" borderId="0" xfId="0" applyFont="1" applyFill="1" applyAlignment="1">
      <alignment wrapText="1"/>
    </xf>
    <xf numFmtId="0" fontId="2" fillId="24" borderId="21" xfId="0" applyFont="1" applyFill="1" applyBorder="1" applyAlignment="1">
      <alignment horizontal="center" vertical="top" wrapText="1"/>
    </xf>
    <xf numFmtId="0" fontId="1" fillId="0" borderId="0" xfId="0" applyFont="1" applyAlignment="1">
      <alignment horizontal="left" vertical="top" wrapText="1"/>
    </xf>
    <xf numFmtId="49" fontId="7" fillId="0" borderId="0" xfId="42" applyNumberFormat="1" applyFont="1" applyFill="1" applyAlignment="1">
      <alignment horizontal="center"/>
    </xf>
    <xf numFmtId="164" fontId="26" fillId="24" borderId="0" xfId="42" applyNumberFormat="1" applyFont="1" applyFill="1" applyAlignment="1">
      <alignment/>
    </xf>
    <xf numFmtId="0" fontId="2" fillId="24" borderId="24" xfId="0" applyFont="1" applyFill="1" applyBorder="1" applyAlignment="1">
      <alignment horizontal="center" vertical="top" wrapText="1"/>
    </xf>
    <xf numFmtId="0" fontId="2" fillId="24" borderId="25"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 fillId="24" borderId="10" xfId="0" applyFont="1" applyFill="1" applyBorder="1" applyAlignment="1">
      <alignment horizontal="center" vertical="top" wrapText="1"/>
    </xf>
    <xf numFmtId="0" fontId="2" fillId="24" borderId="20" xfId="0" applyFont="1" applyFill="1" applyBorder="1" applyAlignment="1">
      <alignment horizontal="center" vertical="top" wrapText="1"/>
    </xf>
    <xf numFmtId="0" fontId="2" fillId="24" borderId="26" xfId="0" applyFont="1" applyFill="1" applyBorder="1" applyAlignment="1">
      <alignment horizontal="center" vertical="top" wrapText="1"/>
    </xf>
    <xf numFmtId="0" fontId="2" fillId="24" borderId="12" xfId="0" applyFont="1" applyFill="1" applyBorder="1" applyAlignment="1">
      <alignment horizontal="center" vertical="top" wrapText="1"/>
    </xf>
    <xf numFmtId="0" fontId="2" fillId="24" borderId="27" xfId="0" applyFont="1" applyFill="1" applyBorder="1" applyAlignment="1">
      <alignment horizontal="center" vertical="top" wrapText="1"/>
    </xf>
    <xf numFmtId="0" fontId="1" fillId="24" borderId="26" xfId="0" applyFont="1" applyFill="1" applyBorder="1" applyAlignment="1">
      <alignment horizontal="left" vertical="top" wrapText="1"/>
    </xf>
    <xf numFmtId="0" fontId="1" fillId="24" borderId="27" xfId="0" applyFont="1" applyFill="1" applyBorder="1" applyAlignment="1">
      <alignment horizontal="left" vertical="top" wrapText="1"/>
    </xf>
    <xf numFmtId="3" fontId="1" fillId="24" borderId="26" xfId="0" applyNumberFormat="1" applyFont="1" applyFill="1" applyBorder="1" applyAlignment="1">
      <alignment horizontal="center" vertical="center" wrapText="1"/>
    </xf>
    <xf numFmtId="3" fontId="1" fillId="24" borderId="12" xfId="0" applyNumberFormat="1" applyFont="1" applyFill="1" applyBorder="1" applyAlignment="1">
      <alignment horizontal="center" vertical="center" wrapText="1"/>
    </xf>
    <xf numFmtId="3" fontId="1" fillId="24" borderId="27" xfId="0" applyNumberFormat="1" applyFont="1" applyFill="1" applyBorder="1" applyAlignment="1">
      <alignment horizontal="center" vertical="center" wrapText="1"/>
    </xf>
    <xf numFmtId="3" fontId="1" fillId="24" borderId="26"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27" xfId="0" applyNumberFormat="1" applyFont="1" applyFill="1" applyBorder="1" applyAlignment="1">
      <alignment horizontal="center" vertical="top" wrapText="1"/>
    </xf>
    <xf numFmtId="0" fontId="1" fillId="0" borderId="22" xfId="0" applyFont="1" applyFill="1" applyBorder="1" applyAlignment="1">
      <alignment horizontal="left" vertical="center" wrapText="1"/>
    </xf>
    <xf numFmtId="43" fontId="1" fillId="0" borderId="0" xfId="42" applyFont="1" applyFill="1" applyBorder="1" applyAlignment="1">
      <alignment horizontal="right"/>
    </xf>
    <xf numFmtId="43" fontId="1" fillId="0" borderId="0" xfId="42" applyFont="1" applyFill="1" applyBorder="1" applyAlignment="1">
      <alignment/>
    </xf>
    <xf numFmtId="0" fontId="1" fillId="0" borderId="0" xfId="0" applyFont="1" applyAlignment="1">
      <alignment/>
    </xf>
    <xf numFmtId="0" fontId="1" fillId="0" borderId="0" xfId="0" applyFont="1" applyFill="1" applyAlignment="1">
      <alignment/>
    </xf>
    <xf numFmtId="0" fontId="1" fillId="24" borderId="26" xfId="0" applyFont="1" applyFill="1" applyBorder="1" applyAlignment="1">
      <alignment horizontal="left" vertical="center" wrapText="1"/>
    </xf>
    <xf numFmtId="164" fontId="1" fillId="0" borderId="14" xfId="42" applyNumberFormat="1" applyFont="1" applyBorder="1" applyAlignment="1">
      <alignment vertical="justify" wrapText="1"/>
    </xf>
    <xf numFmtId="164" fontId="1" fillId="0" borderId="14" xfId="42" applyNumberFormat="1" applyFont="1" applyBorder="1" applyAlignment="1">
      <alignment horizontal="left" vertical="top" wrapText="1"/>
    </xf>
    <xf numFmtId="0" fontId="27" fillId="24" borderId="0" xfId="0" applyFont="1" applyFill="1" applyAlignment="1">
      <alignment/>
    </xf>
    <xf numFmtId="164" fontId="2" fillId="24" borderId="22" xfId="42" applyNumberFormat="1" applyFont="1" applyFill="1" applyBorder="1" applyAlignment="1">
      <alignment horizontal="left" vertical="center" wrapText="1"/>
    </xf>
    <xf numFmtId="164" fontId="2" fillId="24" borderId="22" xfId="42" applyNumberFormat="1" applyFont="1" applyFill="1" applyBorder="1" applyAlignment="1">
      <alignment horizontal="center" vertical="center" wrapText="1"/>
    </xf>
    <xf numFmtId="0" fontId="2" fillId="24" borderId="0" xfId="0" applyFont="1" applyFill="1" applyBorder="1" applyAlignment="1">
      <alignment/>
    </xf>
    <xf numFmtId="0" fontId="1" fillId="0" borderId="0" xfId="0" applyFont="1" applyFill="1" applyAlignment="1">
      <alignment horizontal="left" vertical="center" wrapText="1"/>
    </xf>
    <xf numFmtId="0" fontId="1" fillId="0" borderId="0" xfId="0" applyFont="1" applyAlignment="1">
      <alignment horizontal="justify" vertical="justify"/>
    </xf>
    <xf numFmtId="0" fontId="0" fillId="0" borderId="0" xfId="0" applyAlignment="1">
      <alignment horizontal="justify" vertical="justify"/>
    </xf>
    <xf numFmtId="0" fontId="28" fillId="0" borderId="0" xfId="0" applyFont="1" applyAlignment="1">
      <alignment horizontal="justify" vertical="justify"/>
    </xf>
    <xf numFmtId="0" fontId="1" fillId="24" borderId="0" xfId="0" applyFont="1" applyFill="1" applyAlignment="1">
      <alignment wrapText="1"/>
    </xf>
    <xf numFmtId="0" fontId="2" fillId="24" borderId="0" xfId="0" applyFont="1" applyFill="1" applyAlignment="1">
      <alignment horizontal="left" vertical="center" wrapText="1"/>
    </xf>
    <xf numFmtId="0" fontId="1" fillId="0" borderId="0" xfId="0" applyFont="1" applyAlignment="1">
      <alignment horizontal="justify" vertical="justify" wrapText="1"/>
    </xf>
    <xf numFmtId="0" fontId="1" fillId="0" borderId="0" xfId="0" applyFont="1" applyFill="1" applyAlignment="1">
      <alignment horizontal="left" vertical="center"/>
    </xf>
    <xf numFmtId="0" fontId="26" fillId="24"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64" fontId="2" fillId="24" borderId="0" xfId="42" applyNumberFormat="1" applyFont="1" applyFill="1" applyAlignment="1">
      <alignment horizontal="center"/>
    </xf>
    <xf numFmtId="49" fontId="0" fillId="24" borderId="0" xfId="42" applyNumberFormat="1" applyFont="1" applyFill="1" applyAlignment="1">
      <alignment horizontal="left" vertical="center" wrapText="1"/>
    </xf>
    <xf numFmtId="0" fontId="0" fillId="0" borderId="0" xfId="0" applyAlignment="1">
      <alignment horizontal="left" vertical="center" wrapText="1"/>
    </xf>
    <xf numFmtId="164" fontId="0"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0" fillId="24" borderId="0" xfId="42" applyNumberFormat="1" applyFont="1" applyFill="1" applyAlignment="1">
      <alignment horizontal="left" vertical="center" wrapText="1"/>
    </xf>
    <xf numFmtId="0" fontId="3" fillId="24" borderId="0" xfId="0" applyFont="1" applyFill="1" applyAlignment="1">
      <alignment horizontal="center"/>
    </xf>
    <xf numFmtId="0" fontId="2" fillId="24" borderId="0" xfId="0" applyFont="1" applyFill="1" applyAlignment="1">
      <alignment horizontal="center" vertical="center" wrapText="1"/>
    </xf>
    <xf numFmtId="0" fontId="1" fillId="24" borderId="0" xfId="0" applyFont="1" applyFill="1" applyAlignment="1">
      <alignment horizontal="left" vertical="top" wrapText="1"/>
    </xf>
    <xf numFmtId="15" fontId="2" fillId="24" borderId="0" xfId="0" applyNumberFormat="1" applyFont="1" applyFill="1" applyAlignment="1" quotePrefix="1">
      <alignment horizontal="center" vertical="center" wrapText="1"/>
    </xf>
    <xf numFmtId="0" fontId="0" fillId="0" borderId="0" xfId="0" applyAlignment="1">
      <alignment horizontal="center" vertical="center" wrapText="1"/>
    </xf>
    <xf numFmtId="0" fontId="1" fillId="0" borderId="0" xfId="0" applyFont="1" applyFill="1" applyAlignment="1">
      <alignment horizontal="justify" vertical="justify"/>
    </xf>
    <xf numFmtId="0" fontId="1" fillId="0" borderId="0" xfId="0" applyFont="1" applyAlignment="1">
      <alignment horizontal="left" vertical="center" wrapText="1"/>
    </xf>
    <xf numFmtId="0" fontId="1" fillId="24" borderId="26" xfId="0" applyFont="1" applyFill="1" applyBorder="1" applyAlignment="1">
      <alignment horizontal="left" vertical="center" wrapText="1"/>
    </xf>
    <xf numFmtId="0" fontId="0" fillId="0" borderId="27" xfId="0" applyBorder="1" applyAlignment="1">
      <alignment horizontal="left" vertical="center" wrapText="1"/>
    </xf>
    <xf numFmtId="0" fontId="1" fillId="0" borderId="0" xfId="0" applyFont="1" applyFill="1" applyAlignment="1">
      <alignment horizontal="justify" vertical="justify" wrapText="1"/>
    </xf>
    <xf numFmtId="0" fontId="1" fillId="0" borderId="0" xfId="0" applyFont="1" applyAlignment="1">
      <alignment horizontal="left" vertical="top" wrapText="1"/>
    </xf>
    <xf numFmtId="0" fontId="1" fillId="0" borderId="0" xfId="0" applyFont="1" applyFill="1" applyAlignment="1">
      <alignment horizontal="justify" vertical="top" wrapText="1"/>
    </xf>
    <xf numFmtId="49" fontId="2" fillId="0" borderId="0" xfId="42" applyNumberFormat="1" applyFont="1" applyFill="1" applyAlignment="1">
      <alignment horizontal="center"/>
    </xf>
    <xf numFmtId="49" fontId="7" fillId="0" borderId="0" xfId="42" applyNumberFormat="1" applyFont="1" applyFill="1" applyAlignment="1">
      <alignment horizontal="center"/>
    </xf>
    <xf numFmtId="0" fontId="1" fillId="24" borderId="0" xfId="0" applyFont="1" applyFill="1" applyAlignment="1">
      <alignment horizontal="justify" vertical="justify"/>
    </xf>
    <xf numFmtId="0" fontId="1" fillId="24" borderId="0" xfId="0" applyFont="1" applyFill="1" applyAlignment="1">
      <alignment horizontal="justify" vertical="top" wrapText="1"/>
    </xf>
    <xf numFmtId="0" fontId="2" fillId="0" borderId="0" xfId="0" applyFont="1" applyFill="1" applyAlignment="1">
      <alignment horizontal="left" vertical="center"/>
    </xf>
    <xf numFmtId="0" fontId="1" fillId="0" borderId="0" xfId="0" applyFont="1" applyAlignment="1">
      <alignment vertical="center" wrapText="1"/>
    </xf>
    <xf numFmtId="2" fontId="1" fillId="0" borderId="0" xfId="0" applyNumberFormat="1" applyFont="1" applyFill="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Local%20Settings\Temporary%20Internet%20Files\Content.IE5\6J69076Z\FTSHB-Quarterly%20Report(0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0">
        <row r="33">
          <cell r="F33">
            <v>-166.492</v>
          </cell>
          <cell r="J33">
            <v>-166</v>
          </cell>
        </row>
        <row r="36">
          <cell r="F36">
            <v>-0.1786778278600558</v>
          </cell>
          <cell r="J36">
            <v>-0.17814981755741574</v>
          </cell>
        </row>
      </sheetData>
      <sheetData sheetId="1">
        <row r="7">
          <cell r="C7">
            <v>1000</v>
          </cell>
        </row>
        <row r="42">
          <cell r="E42">
            <v>748</v>
          </cell>
        </row>
      </sheetData>
      <sheetData sheetId="5">
        <row r="13">
          <cell r="M13">
            <v>0</v>
          </cell>
        </row>
        <row r="19">
          <cell r="M19">
            <v>-50</v>
          </cell>
        </row>
        <row r="21">
          <cell r="M21">
            <v>-302247</v>
          </cell>
        </row>
        <row r="23">
          <cell r="M23">
            <v>-10415</v>
          </cell>
        </row>
        <row r="24">
          <cell r="M24">
            <v>6023</v>
          </cell>
        </row>
        <row r="29">
          <cell r="M29">
            <v>0</v>
          </cell>
        </row>
      </sheetData>
      <sheetData sheetId="6">
        <row r="13">
          <cell r="M13">
            <v>0</v>
          </cell>
        </row>
        <row r="19">
          <cell r="M19">
            <v>-50</v>
          </cell>
        </row>
        <row r="21">
          <cell r="M21">
            <v>-302247</v>
          </cell>
        </row>
        <row r="23">
          <cell r="M23">
            <v>-10415</v>
          </cell>
        </row>
        <row r="24">
          <cell r="M24">
            <v>6023</v>
          </cell>
        </row>
        <row r="26">
          <cell r="M26">
            <v>14508</v>
          </cell>
        </row>
        <row r="30">
          <cell r="M30">
            <v>0</v>
          </cell>
        </row>
      </sheetData>
      <sheetData sheetId="8">
        <row r="10">
          <cell r="N10">
            <v>174532</v>
          </cell>
        </row>
        <row r="11">
          <cell r="N11">
            <v>1708755</v>
          </cell>
        </row>
        <row r="16">
          <cell r="N16">
            <v>1221921</v>
          </cell>
        </row>
        <row r="22">
          <cell r="N22">
            <v>3699780</v>
          </cell>
        </row>
        <row r="23">
          <cell r="N23">
            <v>315376</v>
          </cell>
        </row>
        <row r="24">
          <cell r="N24">
            <v>4467477</v>
          </cell>
        </row>
        <row r="29">
          <cell r="N29">
            <v>747553</v>
          </cell>
        </row>
        <row r="30">
          <cell r="N30">
            <v>949281</v>
          </cell>
        </row>
        <row r="31">
          <cell r="N31">
            <v>535838.52</v>
          </cell>
        </row>
        <row r="33">
          <cell r="N33">
            <v>45008.75</v>
          </cell>
        </row>
        <row r="41">
          <cell r="N41">
            <v>9318000</v>
          </cell>
        </row>
        <row r="43">
          <cell r="N43">
            <v>-1677809</v>
          </cell>
        </row>
        <row r="51">
          <cell r="N51">
            <v>4826968.67</v>
          </cell>
        </row>
        <row r="53">
          <cell r="N53">
            <v>0</v>
          </cell>
        </row>
      </sheetData>
      <sheetData sheetId="11">
        <row r="10">
          <cell r="C10">
            <v>13038</v>
          </cell>
        </row>
        <row r="11">
          <cell r="A11" t="str">
            <v>Impairment loss of goodwill</v>
          </cell>
        </row>
        <row r="14">
          <cell r="C14">
            <v>10415</v>
          </cell>
        </row>
        <row r="15">
          <cell r="C15">
            <v>-6023</v>
          </cell>
        </row>
        <row r="18">
          <cell r="C18">
            <v>2617691</v>
          </cell>
        </row>
        <row r="19">
          <cell r="C19">
            <v>478302.52</v>
          </cell>
        </row>
        <row r="21">
          <cell r="C21">
            <v>-10415</v>
          </cell>
        </row>
        <row r="28">
          <cell r="C28">
            <v>0</v>
          </cell>
        </row>
        <row r="29">
          <cell r="A29" t="str">
            <v>Additions in development cost</v>
          </cell>
          <cell r="C29">
            <v>0</v>
          </cell>
        </row>
        <row r="30">
          <cell r="A30" t="str">
            <v>Purchase of investment</v>
          </cell>
          <cell r="C30">
            <v>-3157000</v>
          </cell>
        </row>
        <row r="31">
          <cell r="C31">
            <v>6023</v>
          </cell>
        </row>
        <row r="42">
          <cell r="C42">
            <v>3734413</v>
          </cell>
        </row>
        <row r="47">
          <cell r="C47">
            <v>4467477</v>
          </cell>
        </row>
        <row r="48">
          <cell r="C48">
            <v>-747553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B16">
      <selection activeCell="D19" sqref="D19"/>
    </sheetView>
  </sheetViews>
  <sheetFormatPr defaultColWidth="9.140625" defaultRowHeight="15"/>
  <cols>
    <col min="1" max="1" width="28.00390625" style="2" customWidth="1"/>
    <col min="2" max="2" width="9.140625" style="2" customWidth="1"/>
    <col min="3" max="3" width="3.00390625" style="1" customWidth="1"/>
    <col min="4" max="4" width="14.8515625" style="1" customWidth="1"/>
    <col min="5" max="5" width="17.421875" style="1" customWidth="1"/>
    <col min="6" max="6" width="9.140625" style="1" customWidth="1"/>
    <col min="7" max="7" width="13.00390625" style="1" customWidth="1"/>
    <col min="8" max="8" width="20.57421875" style="1" customWidth="1"/>
    <col min="9" max="16384" width="9.140625" style="1" customWidth="1"/>
  </cols>
  <sheetData>
    <row r="1" spans="1:8" ht="14.25">
      <c r="A1" s="187" t="s">
        <v>0</v>
      </c>
      <c r="B1" s="187"/>
      <c r="C1" s="187"/>
      <c r="D1" s="187"/>
      <c r="E1" s="187"/>
      <c r="F1" s="187"/>
      <c r="G1" s="187"/>
      <c r="H1" s="187"/>
    </row>
    <row r="2" spans="1:8" ht="14.25">
      <c r="A2" s="188" t="s">
        <v>1</v>
      </c>
      <c r="B2" s="188"/>
      <c r="C2" s="188"/>
      <c r="D2" s="188"/>
      <c r="E2" s="188"/>
      <c r="F2" s="188"/>
      <c r="G2" s="188"/>
      <c r="H2" s="188"/>
    </row>
    <row r="3" spans="1:8" ht="14.25">
      <c r="A3" s="188" t="s">
        <v>2</v>
      </c>
      <c r="B3" s="188"/>
      <c r="C3" s="188"/>
      <c r="D3" s="188"/>
      <c r="E3" s="188"/>
      <c r="F3" s="188"/>
      <c r="G3" s="188"/>
      <c r="H3" s="188"/>
    </row>
    <row r="4" spans="1:8" ht="14.25">
      <c r="A4" s="19"/>
      <c r="B4" s="19"/>
      <c r="C4" s="19"/>
      <c r="D4" s="19"/>
      <c r="E4" s="19"/>
      <c r="F4" s="19"/>
      <c r="G4" s="19"/>
      <c r="H4" s="19"/>
    </row>
    <row r="5" spans="1:8" ht="14.25">
      <c r="A5" s="187" t="s">
        <v>214</v>
      </c>
      <c r="B5" s="187"/>
      <c r="C5" s="187"/>
      <c r="D5" s="187"/>
      <c r="E5" s="187"/>
      <c r="F5" s="187"/>
      <c r="G5" s="187"/>
      <c r="H5" s="187"/>
    </row>
    <row r="6" spans="1:8" ht="14.25">
      <c r="A6" s="187" t="s">
        <v>3</v>
      </c>
      <c r="B6" s="187"/>
      <c r="C6" s="187"/>
      <c r="D6" s="187"/>
      <c r="E6" s="187"/>
      <c r="F6" s="187"/>
      <c r="G6" s="187"/>
      <c r="H6" s="187"/>
    </row>
    <row r="9" spans="1:8" s="4" customFormat="1" ht="12.75">
      <c r="A9" s="3"/>
      <c r="B9" s="3"/>
      <c r="D9" s="189" t="s">
        <v>4</v>
      </c>
      <c r="E9" s="189"/>
      <c r="G9" s="189" t="s">
        <v>5</v>
      </c>
      <c r="H9" s="189"/>
    </row>
    <row r="10" spans="1:8" s="4" customFormat="1" ht="12.75">
      <c r="A10" s="3"/>
      <c r="B10" s="3"/>
      <c r="D10" s="4" t="s">
        <v>6</v>
      </c>
      <c r="E10" s="4" t="s">
        <v>7</v>
      </c>
      <c r="G10" s="4" t="s">
        <v>6</v>
      </c>
      <c r="H10" s="4" t="s">
        <v>7</v>
      </c>
    </row>
    <row r="11" spans="1:8" s="4" customFormat="1" ht="12.75">
      <c r="A11" s="3"/>
      <c r="B11" s="3"/>
      <c r="D11" s="4" t="s">
        <v>8</v>
      </c>
      <c r="E11" s="4" t="s">
        <v>9</v>
      </c>
      <c r="G11" s="4" t="s">
        <v>8</v>
      </c>
      <c r="H11" s="4" t="s">
        <v>9</v>
      </c>
    </row>
    <row r="12" spans="1:8" s="4" customFormat="1" ht="12.75">
      <c r="A12" s="3"/>
      <c r="B12" s="3"/>
      <c r="D12" s="4" t="s">
        <v>10</v>
      </c>
      <c r="E12" s="4" t="s">
        <v>10</v>
      </c>
      <c r="G12" s="4" t="s">
        <v>11</v>
      </c>
      <c r="H12" s="4" t="s">
        <v>12</v>
      </c>
    </row>
    <row r="13" spans="1:8" s="4" customFormat="1" ht="12.75">
      <c r="A13" s="3"/>
      <c r="D13" s="5" t="s">
        <v>13</v>
      </c>
      <c r="E13" s="5" t="s">
        <v>15</v>
      </c>
      <c r="G13" s="4" t="str">
        <f>D13</f>
        <v>31/03/08</v>
      </c>
      <c r="H13" s="4" t="str">
        <f>E13</f>
        <v>31/03/07</v>
      </c>
    </row>
    <row r="14" spans="1:8" s="4" customFormat="1" ht="12.75">
      <c r="A14" s="3"/>
      <c r="D14" s="4" t="str">
        <f>G14</f>
        <v>Unaudited</v>
      </c>
      <c r="E14" s="4" t="str">
        <f>D14</f>
        <v>Unaudited</v>
      </c>
      <c r="G14" s="4" t="s">
        <v>16</v>
      </c>
      <c r="H14" s="4" t="str">
        <f>G14</f>
        <v>Unaudited</v>
      </c>
    </row>
    <row r="15" spans="1:8" s="4" customFormat="1" ht="12.75">
      <c r="A15" s="3"/>
      <c r="B15" s="3"/>
      <c r="D15" s="4" t="s">
        <v>17</v>
      </c>
      <c r="E15" s="4" t="s">
        <v>17</v>
      </c>
      <c r="G15" s="4" t="s">
        <v>17</v>
      </c>
      <c r="H15" s="4" t="s">
        <v>17</v>
      </c>
    </row>
    <row r="16" spans="4:8" ht="14.25">
      <c r="D16" s="4"/>
      <c r="E16" s="4"/>
      <c r="G16" s="4"/>
      <c r="H16" s="4"/>
    </row>
    <row r="17" ht="14.25">
      <c r="D17" s="4"/>
    </row>
    <row r="18" spans="1:8" ht="14.25">
      <c r="A18" s="2" t="s">
        <v>19</v>
      </c>
      <c r="D18" s="1">
        <v>125</v>
      </c>
      <c r="E18" s="6">
        <v>203</v>
      </c>
      <c r="G18" s="1">
        <v>125</v>
      </c>
      <c r="H18" s="6">
        <v>203</v>
      </c>
    </row>
    <row r="20" spans="1:8" ht="14.25">
      <c r="A20" s="2" t="s">
        <v>185</v>
      </c>
      <c r="D20" s="1">
        <f>ROUND(ROUND('[1]PL0308 to 0308)current'!M13+'[1]PL0308 to 0308)current'!M19+'[1]PL0308 to 0308)current'!M21,0)/1000,0)</f>
        <v>-302</v>
      </c>
      <c r="E20" s="6">
        <v>-486</v>
      </c>
      <c r="G20" s="1">
        <f>ROUND(ROUND('[1]PL(0108 to 0308)'!M13+'[1]PL(0108 to 0308)'!M19+'[1]PL(0108 to 0308)'!M21,0)/1000,0)</f>
        <v>-302</v>
      </c>
      <c r="H20" s="6">
        <v>-486</v>
      </c>
    </row>
    <row r="21" spans="4:8" ht="14.25">
      <c r="D21" s="7"/>
      <c r="E21" s="7"/>
      <c r="G21" s="7"/>
      <c r="H21" s="7"/>
    </row>
    <row r="22" spans="1:8" ht="14.25">
      <c r="A22" s="2" t="s">
        <v>20</v>
      </c>
      <c r="D22" s="1">
        <f>D18+D20</f>
        <v>-177</v>
      </c>
      <c r="E22" s="1">
        <f>E18+E20</f>
        <v>-283</v>
      </c>
      <c r="G22" s="1">
        <f>G18+G20</f>
        <v>-177</v>
      </c>
      <c r="H22" s="1">
        <f>H18+H20</f>
        <v>-283</v>
      </c>
    </row>
    <row r="24" spans="1:8" ht="14.25">
      <c r="A24" s="2" t="s">
        <v>21</v>
      </c>
      <c r="D24" s="1">
        <f>ROUND('[1]PL0308 to 0308)current'!M23/1000,0)</f>
        <v>-10</v>
      </c>
      <c r="E24" s="6">
        <v>-13</v>
      </c>
      <c r="G24" s="1">
        <f>ROUND('[1]PL(0108 to 0308)'!M23/1000,0)</f>
        <v>-10</v>
      </c>
      <c r="H24" s="6">
        <v>-13</v>
      </c>
    </row>
    <row r="25" spans="1:8" ht="14.25">
      <c r="A25" s="2" t="s">
        <v>22</v>
      </c>
      <c r="D25" s="1">
        <f>ROUND('[1]PL0308 to 0308)current'!M24/1000,0)</f>
        <v>6</v>
      </c>
      <c r="E25" s="6">
        <v>67</v>
      </c>
      <c r="G25" s="1">
        <f>ROUND('[1]PL(0108 to 0308)'!M24/1000,0)</f>
        <v>6</v>
      </c>
      <c r="H25" s="6">
        <v>67</v>
      </c>
    </row>
    <row r="26" spans="4:8" ht="14.25">
      <c r="D26" s="7"/>
      <c r="E26" s="8"/>
      <c r="G26" s="7"/>
      <c r="H26" s="8"/>
    </row>
    <row r="27" spans="1:8" ht="14.25">
      <c r="A27" s="2" t="s">
        <v>24</v>
      </c>
      <c r="D27" s="9">
        <f>D22+D24+D25</f>
        <v>-181</v>
      </c>
      <c r="E27" s="9">
        <f>E22+E24+E25</f>
        <v>-229</v>
      </c>
      <c r="F27" s="9"/>
      <c r="G27" s="9">
        <f>G22+G24+G25</f>
        <v>-181</v>
      </c>
      <c r="H27" s="9">
        <f>H22+H24+H25</f>
        <v>-229</v>
      </c>
    </row>
    <row r="28" spans="4:8" ht="14.25">
      <c r="D28" s="9"/>
      <c r="E28" s="9"/>
      <c r="F28" s="9"/>
      <c r="G28" s="9"/>
      <c r="H28" s="9"/>
    </row>
    <row r="29" spans="1:8" ht="14.25">
      <c r="A29" s="2" t="s">
        <v>186</v>
      </c>
      <c r="D29" s="7">
        <f>'[1]PL0308 to 0308)current'!M26/1000</f>
        <v>14.508</v>
      </c>
      <c r="E29" s="7"/>
      <c r="F29" s="9"/>
      <c r="G29" s="7">
        <v>15</v>
      </c>
      <c r="H29" s="7"/>
    </row>
    <row r="30" spans="4:8" ht="14.25">
      <c r="D30" s="9">
        <f>SUM(D27:D29)</f>
        <v>-166.492</v>
      </c>
      <c r="E30" s="9">
        <f>SUM(E27:E29)</f>
        <v>-229</v>
      </c>
      <c r="F30" s="9"/>
      <c r="G30" s="9">
        <f>SUM(G27:G29)</f>
        <v>-166</v>
      </c>
      <c r="H30" s="9">
        <f>SUM(H27:H29)</f>
        <v>-229</v>
      </c>
    </row>
    <row r="31" spans="1:8" ht="14.25">
      <c r="A31" s="2" t="s">
        <v>25</v>
      </c>
      <c r="D31" s="1">
        <f>ROUND('[1]PL0308 to 0308)current'!M30/1000,0)</f>
        <v>0</v>
      </c>
      <c r="E31" s="6">
        <v>3</v>
      </c>
      <c r="G31" s="1">
        <f>ROUND('[1]PL(0108 to 0308)'!M29/1000,0)</f>
        <v>0</v>
      </c>
      <c r="H31" s="6">
        <v>3</v>
      </c>
    </row>
    <row r="33" spans="1:8" ht="30.75" customHeight="1" thickBot="1">
      <c r="A33" s="190" t="s">
        <v>187</v>
      </c>
      <c r="B33" s="191"/>
      <c r="D33" s="10">
        <f>SUM(D30:D32)</f>
        <v>-166.492</v>
      </c>
      <c r="E33" s="10">
        <f>E27+E31</f>
        <v>-226</v>
      </c>
      <c r="F33" s="9"/>
      <c r="G33" s="10">
        <f>SUM(G30:G32)</f>
        <v>-166</v>
      </c>
      <c r="H33" s="10">
        <f>H27+H31</f>
        <v>-226</v>
      </c>
    </row>
    <row r="34" spans="5:8" ht="15" thickTop="1">
      <c r="E34" s="6"/>
      <c r="H34" s="6"/>
    </row>
    <row r="35" spans="5:8" ht="14.25">
      <c r="E35" s="6"/>
      <c r="H35" s="6"/>
    </row>
    <row r="36" ht="14.25">
      <c r="A36" s="2" t="s">
        <v>27</v>
      </c>
    </row>
    <row r="37" spans="1:8" ht="14.25">
      <c r="A37" s="2" t="s">
        <v>28</v>
      </c>
      <c r="D37" s="11">
        <f>D33/93180000*1000*100</f>
        <v>-0.1786778278600558</v>
      </c>
      <c r="E37" s="12">
        <f>(E33/93180)*100</f>
        <v>-0.24254131787937325</v>
      </c>
      <c r="G37" s="12">
        <f>(G33/93180)*100</f>
        <v>-0.17814981755741574</v>
      </c>
      <c r="H37" s="12">
        <f>(H33/93180)*100</f>
        <v>-0.24254131787937325</v>
      </c>
    </row>
    <row r="38" spans="5:8" ht="14.25">
      <c r="E38" s="12"/>
      <c r="H38" s="12"/>
    </row>
    <row r="39" spans="1:8" ht="14.25">
      <c r="A39" s="2" t="s">
        <v>29</v>
      </c>
      <c r="D39" s="13" t="s">
        <v>30</v>
      </c>
      <c r="E39" s="13" t="s">
        <v>30</v>
      </c>
      <c r="G39" s="13" t="s">
        <v>30</v>
      </c>
      <c r="H39" s="13" t="s">
        <v>30</v>
      </c>
    </row>
    <row r="41" spans="4:7" ht="14.25">
      <c r="D41" s="14"/>
      <c r="E41" s="15"/>
      <c r="G41" s="16"/>
    </row>
    <row r="42" spans="4:7" ht="14.25">
      <c r="D42" s="17"/>
      <c r="E42" s="15"/>
      <c r="G42" s="16"/>
    </row>
    <row r="43" spans="5:7" ht="14.25">
      <c r="E43" s="15"/>
      <c r="G43" s="16"/>
    </row>
    <row r="44" spans="1:5" ht="14.25">
      <c r="A44" s="18"/>
      <c r="C44" s="2"/>
      <c r="E44" s="12"/>
    </row>
    <row r="45" spans="1:5" ht="14.25">
      <c r="A45" s="18"/>
      <c r="C45" s="2"/>
      <c r="E45" s="12"/>
    </row>
    <row r="46" spans="1:8" ht="33.75" customHeight="1">
      <c r="A46" s="186" t="s">
        <v>215</v>
      </c>
      <c r="B46" s="186"/>
      <c r="C46" s="186"/>
      <c r="D46" s="186"/>
      <c r="E46" s="186"/>
      <c r="F46" s="186"/>
      <c r="G46" s="186"/>
      <c r="H46" s="186"/>
    </row>
  </sheetData>
  <sheetProtection/>
  <mergeCells count="9">
    <mergeCell ref="A46:H46"/>
    <mergeCell ref="A5:H5"/>
    <mergeCell ref="A1:H1"/>
    <mergeCell ref="A2:H2"/>
    <mergeCell ref="A3:H3"/>
    <mergeCell ref="A6:H6"/>
    <mergeCell ref="D9:E9"/>
    <mergeCell ref="G9:H9"/>
    <mergeCell ref="A33:B33"/>
  </mergeCells>
  <printOptions/>
  <pageMargins left="0.7" right="0.7" top="0.75" bottom="0.75" header="0.3" footer="0.3"/>
  <pageSetup orientation="portrait" paperSize="9" scale="72" r:id="rId1"/>
</worksheet>
</file>

<file path=xl/worksheets/sheet2.xml><?xml version="1.0" encoding="utf-8"?>
<worksheet xmlns="http://schemas.openxmlformats.org/spreadsheetml/2006/main" xmlns:r="http://schemas.openxmlformats.org/officeDocument/2006/relationships">
  <dimension ref="A1:J52"/>
  <sheetViews>
    <sheetView zoomScalePageLayoutView="0" workbookViewId="0" topLeftCell="B22">
      <selection activeCell="I10" sqref="I10"/>
    </sheetView>
  </sheetViews>
  <sheetFormatPr defaultColWidth="9.140625" defaultRowHeight="15"/>
  <cols>
    <col min="1" max="1" width="0" style="2" hidden="1" customWidth="1"/>
    <col min="2" max="2" width="7.7109375" style="2" customWidth="1"/>
    <col min="3" max="3" width="22.57421875" style="1" customWidth="1"/>
    <col min="4" max="4" width="17.7109375" style="1" customWidth="1"/>
    <col min="5" max="7" width="9.140625" style="1" customWidth="1"/>
    <col min="8" max="8" width="15.28125" style="1" customWidth="1"/>
    <col min="9" max="16384" width="9.140625" style="1" customWidth="1"/>
  </cols>
  <sheetData>
    <row r="1" spans="1:8" ht="14.25">
      <c r="A1" s="187" t="s">
        <v>0</v>
      </c>
      <c r="B1" s="187"/>
      <c r="C1" s="187"/>
      <c r="D1" s="187"/>
      <c r="E1" s="187"/>
      <c r="F1" s="187"/>
      <c r="G1" s="187"/>
      <c r="H1" s="187"/>
    </row>
    <row r="2" spans="1:8" ht="14.25">
      <c r="A2" s="188" t="s">
        <v>1</v>
      </c>
      <c r="B2" s="188"/>
      <c r="C2" s="188"/>
      <c r="D2" s="188"/>
      <c r="E2" s="188"/>
      <c r="F2" s="188"/>
      <c r="G2" s="188"/>
      <c r="H2" s="188"/>
    </row>
    <row r="3" spans="1:8" ht="14.25">
      <c r="A3" s="188" t="s">
        <v>2</v>
      </c>
      <c r="B3" s="188"/>
      <c r="C3" s="188"/>
      <c r="D3" s="188"/>
      <c r="E3" s="188"/>
      <c r="F3" s="188"/>
      <c r="G3" s="188"/>
      <c r="H3" s="188"/>
    </row>
    <row r="4" spans="1:8" ht="14.25">
      <c r="A4" s="19"/>
      <c r="B4" s="19"/>
      <c r="C4" s="19"/>
      <c r="D4" s="19"/>
      <c r="E4" s="19"/>
      <c r="F4" s="19"/>
      <c r="G4" s="19"/>
      <c r="H4" s="19"/>
    </row>
    <row r="5" spans="1:8" ht="14.25">
      <c r="A5" s="187" t="s">
        <v>31</v>
      </c>
      <c r="B5" s="187"/>
      <c r="C5" s="187"/>
      <c r="D5" s="187"/>
      <c r="E5" s="187"/>
      <c r="F5" s="187"/>
      <c r="G5" s="187"/>
      <c r="H5" s="187"/>
    </row>
    <row r="6" spans="1:3" s="4" customFormat="1" ht="12.75">
      <c r="A6" s="3"/>
      <c r="B6" s="3"/>
      <c r="C6" s="20"/>
    </row>
    <row r="7" spans="1:4" s="4" customFormat="1" ht="15">
      <c r="A7" s="3"/>
      <c r="B7" s="3"/>
      <c r="C7" s="20"/>
      <c r="D7" s="34"/>
    </row>
    <row r="8" spans="1:7" s="4" customFormat="1" ht="12.75">
      <c r="A8" s="3"/>
      <c r="B8" s="3"/>
      <c r="C8" s="20"/>
      <c r="G8" s="4" t="s">
        <v>33</v>
      </c>
    </row>
    <row r="9" spans="1:7" s="4" customFormat="1" ht="12.75">
      <c r="A9" s="3"/>
      <c r="B9" s="3"/>
      <c r="C9" s="20"/>
      <c r="E9" s="4" t="s">
        <v>34</v>
      </c>
      <c r="G9" s="4" t="s">
        <v>35</v>
      </c>
    </row>
    <row r="10" spans="1:7" s="4" customFormat="1" ht="12.75">
      <c r="A10" s="3"/>
      <c r="B10" s="3"/>
      <c r="C10" s="20"/>
      <c r="E10" s="4" t="s">
        <v>36</v>
      </c>
      <c r="G10" s="4" t="s">
        <v>37</v>
      </c>
    </row>
    <row r="11" spans="1:7" s="4" customFormat="1" ht="12.75">
      <c r="A11" s="3"/>
      <c r="B11" s="3"/>
      <c r="C11" s="20"/>
      <c r="E11" s="5" t="s">
        <v>13</v>
      </c>
      <c r="G11" s="5" t="s">
        <v>38</v>
      </c>
    </row>
    <row r="12" spans="1:7" s="4" customFormat="1" ht="12.75">
      <c r="A12" s="3"/>
      <c r="B12" s="3"/>
      <c r="C12" s="20"/>
      <c r="E12" s="4" t="s">
        <v>16</v>
      </c>
      <c r="G12" s="4" t="s">
        <v>32</v>
      </c>
    </row>
    <row r="13" spans="1:7" s="4" customFormat="1" ht="12.75">
      <c r="A13" s="3"/>
      <c r="B13" s="3"/>
      <c r="E13" s="4" t="s">
        <v>17</v>
      </c>
      <c r="G13" s="4" t="s">
        <v>17</v>
      </c>
    </row>
    <row r="14" spans="1:2" s="4" customFormat="1" ht="12.75">
      <c r="A14" s="3"/>
      <c r="B14" s="3"/>
    </row>
    <row r="15" spans="1:2" s="4" customFormat="1" ht="12.75">
      <c r="A15" s="3"/>
      <c r="B15" s="21" t="s">
        <v>39</v>
      </c>
    </row>
    <row r="16" ht="14.25">
      <c r="B16" s="18" t="s">
        <v>40</v>
      </c>
    </row>
    <row r="17" spans="2:7" ht="14.25">
      <c r="B17" s="1"/>
      <c r="C17" s="2" t="s">
        <v>41</v>
      </c>
      <c r="E17" s="1">
        <f>ROUND('[1]BS(0308)'!N10/1000,0)</f>
        <v>175</v>
      </c>
      <c r="G17" s="1">
        <v>188</v>
      </c>
    </row>
    <row r="18" spans="2:7" ht="14.25">
      <c r="B18" s="1"/>
      <c r="C18" s="22" t="s">
        <v>42</v>
      </c>
      <c r="E18" s="1">
        <f>ROUND('[1]BS(0308)'!N11/1000,0)</f>
        <v>1709</v>
      </c>
      <c r="G18" s="1">
        <v>1747</v>
      </c>
    </row>
    <row r="19" spans="2:7" ht="14.25">
      <c r="B19" s="1"/>
      <c r="C19" s="22" t="s">
        <v>43</v>
      </c>
      <c r="E19" s="1">
        <f>ROUND('[1]BS(0308)'!N16/1000,0)</f>
        <v>1222</v>
      </c>
      <c r="G19" s="1">
        <v>1388</v>
      </c>
    </row>
    <row r="20" spans="2:7" ht="14.25">
      <c r="B20" s="1"/>
      <c r="C20" s="22" t="s">
        <v>44</v>
      </c>
      <c r="E20" s="1">
        <v>3157</v>
      </c>
      <c r="G20" s="1">
        <v>0</v>
      </c>
    </row>
    <row r="21" spans="2:7" ht="14.25">
      <c r="B21" s="22"/>
      <c r="E21" s="23">
        <f>SUM(E17:E20)</f>
        <v>6263</v>
      </c>
      <c r="G21" s="23">
        <f>SUM(G17:G20)</f>
        <v>3323</v>
      </c>
    </row>
    <row r="23" ht="14.25">
      <c r="B23" s="18" t="s">
        <v>45</v>
      </c>
    </row>
    <row r="24" spans="3:8" ht="14.25">
      <c r="C24" s="24" t="s">
        <v>46</v>
      </c>
      <c r="E24" s="9">
        <f>ROUND('[1]BS(0308)'!N22/1000,0)+1+ROUND('[1]BS(0308)'!N23/1000,0)-1</f>
        <v>4015</v>
      </c>
      <c r="F24" s="9"/>
      <c r="G24" s="9">
        <v>6633</v>
      </c>
      <c r="H24" s="9"/>
    </row>
    <row r="25" spans="3:8" ht="14.25">
      <c r="C25" s="24" t="s">
        <v>82</v>
      </c>
      <c r="E25" s="25">
        <f>ROUND('[1]BS(0308)'!N24/1000,0)</f>
        <v>4467</v>
      </c>
      <c r="F25" s="9"/>
      <c r="G25" s="9">
        <v>4525</v>
      </c>
      <c r="H25" s="25"/>
    </row>
    <row r="26" spans="5:8" ht="14.25">
      <c r="E26" s="23">
        <f>SUM(E24:E25)</f>
        <v>8482</v>
      </c>
      <c r="F26" s="9"/>
      <c r="G26" s="23">
        <f>SUM(G24:G25)</f>
        <v>11158</v>
      </c>
      <c r="H26" s="9"/>
    </row>
    <row r="27" spans="2:8" ht="15" thickBot="1">
      <c r="B27" s="26" t="s">
        <v>47</v>
      </c>
      <c r="E27" s="27">
        <f>E26+E21</f>
        <v>14745</v>
      </c>
      <c r="F27" s="9"/>
      <c r="G27" s="27">
        <f>G26+G21</f>
        <v>14481</v>
      </c>
      <c r="H27" s="9"/>
    </row>
    <row r="28" spans="5:8" ht="14.25">
      <c r="E28" s="9"/>
      <c r="F28" s="9"/>
      <c r="G28" s="9"/>
      <c r="H28" s="9"/>
    </row>
    <row r="29" spans="2:8" ht="14.25">
      <c r="B29" s="18" t="s">
        <v>48</v>
      </c>
      <c r="E29" s="9"/>
      <c r="F29" s="9"/>
      <c r="G29" s="9"/>
      <c r="H29" s="9"/>
    </row>
    <row r="30" spans="2:8" ht="14.25">
      <c r="B30" s="18" t="s">
        <v>49</v>
      </c>
      <c r="E30" s="9"/>
      <c r="F30" s="9"/>
      <c r="G30" s="9"/>
      <c r="H30" s="9"/>
    </row>
    <row r="31" spans="3:8" ht="14.25">
      <c r="C31" s="2" t="s">
        <v>50</v>
      </c>
      <c r="E31" s="28">
        <f>ROUND('[1]BS(0308)'!N41/'[1]bs(qr)'!C7,0)</f>
        <v>9318</v>
      </c>
      <c r="G31" s="1">
        <v>9318</v>
      </c>
      <c r="H31" s="28"/>
    </row>
    <row r="32" spans="3:7" ht="14.25">
      <c r="C32" s="2" t="s">
        <v>51</v>
      </c>
      <c r="E32" s="1">
        <f>ROUND('[1]BS(0308)'!N51/'[1]bs(qr)'!C7,0)+ROUND('[1]BS(0308)'!N43/'[1]bs(qr)'!C7,0)</f>
        <v>3149</v>
      </c>
      <c r="G32" s="1">
        <v>3315</v>
      </c>
    </row>
    <row r="33" spans="2:7" ht="14.25">
      <c r="B33" s="18" t="s">
        <v>52</v>
      </c>
      <c r="E33" s="23">
        <f>SUM(E31:E32)</f>
        <v>12467</v>
      </c>
      <c r="G33" s="23">
        <f>SUM(G31:G32)</f>
        <v>12633</v>
      </c>
    </row>
    <row r="34" spans="5:7" ht="14.25" customHeight="1">
      <c r="E34" s="9"/>
      <c r="F34" s="9"/>
      <c r="G34" s="9"/>
    </row>
    <row r="35" spans="2:7" ht="14.25" customHeight="1" hidden="1">
      <c r="B35" s="18" t="s">
        <v>53</v>
      </c>
      <c r="E35" s="9"/>
      <c r="F35" s="9"/>
      <c r="G35" s="9"/>
    </row>
    <row r="36" spans="3:7" ht="14.25" hidden="1">
      <c r="C36" s="2" t="s">
        <v>54</v>
      </c>
      <c r="E36" s="23">
        <f>ROUND('[1]BS(0308)'!N53/'[1]bs(qr)'!C7,0)</f>
        <v>0</v>
      </c>
      <c r="G36" s="23">
        <v>0</v>
      </c>
    </row>
    <row r="37" spans="2:7" ht="14.25" hidden="1">
      <c r="B37" s="18"/>
      <c r="E37" s="9"/>
      <c r="F37" s="9"/>
      <c r="G37" s="9"/>
    </row>
    <row r="38" spans="2:7" ht="14.25">
      <c r="B38" s="18" t="s">
        <v>55</v>
      </c>
      <c r="E38" s="9"/>
      <c r="F38" s="9"/>
      <c r="G38" s="9"/>
    </row>
    <row r="39" spans="3:8" ht="14.25">
      <c r="C39" s="1" t="s">
        <v>56</v>
      </c>
      <c r="E39" s="9">
        <f>ROUND('[1]BS(0308)'!N30/1000,0)+ROUND('[1]BS(0308)'!N31/1000,0)</f>
        <v>1485</v>
      </c>
      <c r="F39" s="9"/>
      <c r="G39" s="9">
        <v>1007</v>
      </c>
      <c r="H39" s="9"/>
    </row>
    <row r="40" spans="3:8" ht="14.25">
      <c r="C40" s="1" t="s">
        <v>83</v>
      </c>
      <c r="E40" s="9">
        <f>ROUND('[1]BS(0308)'!N29/1000,0)</f>
        <v>748</v>
      </c>
      <c r="F40" s="9"/>
      <c r="G40" s="9">
        <v>791</v>
      </c>
      <c r="H40" s="9"/>
    </row>
    <row r="41" spans="3:8" ht="14.25">
      <c r="C41" s="1" t="s">
        <v>57</v>
      </c>
      <c r="E41" s="9">
        <f>ROUND('[1]BS(0308)'!N33/1000,0)</f>
        <v>45</v>
      </c>
      <c r="F41" s="9"/>
      <c r="G41" s="9">
        <v>50</v>
      </c>
      <c r="H41" s="9"/>
    </row>
    <row r="42" spans="5:8" ht="14.25">
      <c r="E42" s="23">
        <f>SUM(E39:E41)</f>
        <v>2278</v>
      </c>
      <c r="F42" s="9"/>
      <c r="G42" s="23">
        <f>SUM(G39:G41)</f>
        <v>1848</v>
      </c>
      <c r="H42" s="9"/>
    </row>
    <row r="43" spans="2:7" ht="14.25">
      <c r="B43" s="18" t="s">
        <v>58</v>
      </c>
      <c r="E43" s="23">
        <f>E42+E36</f>
        <v>2278</v>
      </c>
      <c r="G43" s="23">
        <f>G42+G36</f>
        <v>1848</v>
      </c>
    </row>
    <row r="44" spans="2:7" ht="15" thickBot="1">
      <c r="B44" s="18" t="s">
        <v>59</v>
      </c>
      <c r="E44" s="27">
        <f>E43+E33</f>
        <v>14745</v>
      </c>
      <c r="G44" s="27">
        <f>G43+G33</f>
        <v>14481</v>
      </c>
    </row>
    <row r="47" spans="2:8" ht="15" thickBot="1">
      <c r="B47" s="18" t="s">
        <v>60</v>
      </c>
      <c r="E47" s="29">
        <f>E33/(E31*10)*100</f>
        <v>13.379480575230737</v>
      </c>
      <c r="G47" s="29">
        <f>G33/(G31*10)*100</f>
        <v>13.557630392788154</v>
      </c>
      <c r="H47" s="30"/>
    </row>
    <row r="48" spans="2:8" ht="15" thickTop="1">
      <c r="B48" s="18"/>
      <c r="E48" s="30"/>
      <c r="G48" s="30"/>
      <c r="H48" s="30"/>
    </row>
    <row r="49" ht="14.25">
      <c r="G49" s="9"/>
    </row>
    <row r="50" spans="2:10" ht="15" customHeight="1">
      <c r="B50" s="186" t="s">
        <v>184</v>
      </c>
      <c r="C50" s="186"/>
      <c r="D50" s="186"/>
      <c r="E50" s="186"/>
      <c r="F50" s="186"/>
      <c r="G50" s="186"/>
      <c r="H50" s="186"/>
      <c r="I50" s="32"/>
      <c r="J50" s="32"/>
    </row>
    <row r="51" spans="2:8" ht="14.25">
      <c r="B51" s="174" t="s">
        <v>206</v>
      </c>
      <c r="C51" s="149"/>
      <c r="D51" s="149"/>
      <c r="E51" s="149"/>
      <c r="F51" s="149"/>
      <c r="G51" s="149"/>
      <c r="H51" s="149"/>
    </row>
    <row r="52" spans="2:8" ht="14.25">
      <c r="B52" s="24"/>
      <c r="C52" s="149"/>
      <c r="D52" s="149"/>
      <c r="E52" s="149"/>
      <c r="F52" s="149"/>
      <c r="G52" s="149"/>
      <c r="H52" s="149"/>
    </row>
  </sheetData>
  <sheetProtection/>
  <mergeCells count="5">
    <mergeCell ref="B50:H50"/>
    <mergeCell ref="A1:H1"/>
    <mergeCell ref="A2:H2"/>
    <mergeCell ref="A3:H3"/>
    <mergeCell ref="A5:H5"/>
  </mergeCells>
  <printOptions/>
  <pageMargins left="0.45" right="0.45" top="0.75" bottom="0.25" header="0.3" footer="0.05"/>
  <pageSetup orientation="portrait" paperSize="9" scale="98"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0">
      <selection activeCell="G28" sqref="G28"/>
    </sheetView>
  </sheetViews>
  <sheetFormatPr defaultColWidth="9.140625" defaultRowHeight="15"/>
  <cols>
    <col min="1" max="5" width="9.140625" style="1" customWidth="1"/>
    <col min="6" max="6" width="3.00390625" style="1" customWidth="1"/>
    <col min="7" max="7" width="21.140625" style="1" customWidth="1"/>
    <col min="8" max="8" width="3.57421875" style="1" customWidth="1"/>
    <col min="9" max="9" width="17.57421875" style="1" customWidth="1"/>
    <col min="10" max="10" width="10.7109375" style="1" customWidth="1"/>
    <col min="11" max="16384" width="9.140625" style="1" customWidth="1"/>
  </cols>
  <sheetData>
    <row r="1" spans="1:11" ht="14.25">
      <c r="A1" s="187" t="s">
        <v>0</v>
      </c>
      <c r="B1" s="187"/>
      <c r="C1" s="187"/>
      <c r="D1" s="187"/>
      <c r="E1" s="187"/>
      <c r="F1" s="187"/>
      <c r="G1" s="187"/>
      <c r="H1" s="187"/>
      <c r="I1" s="187"/>
      <c r="J1" s="187"/>
      <c r="K1" s="187"/>
    </row>
    <row r="2" spans="1:11" ht="14.25">
      <c r="A2" s="188" t="s">
        <v>1</v>
      </c>
      <c r="B2" s="188"/>
      <c r="C2" s="188"/>
      <c r="D2" s="188"/>
      <c r="E2" s="188"/>
      <c r="F2" s="188"/>
      <c r="G2" s="188"/>
      <c r="H2" s="188"/>
      <c r="I2" s="188"/>
      <c r="J2" s="188"/>
      <c r="K2" s="188"/>
    </row>
    <row r="3" spans="1:11" ht="14.25">
      <c r="A3" s="188" t="s">
        <v>2</v>
      </c>
      <c r="B3" s="188"/>
      <c r="C3" s="188"/>
      <c r="D3" s="188"/>
      <c r="E3" s="188"/>
      <c r="F3" s="188"/>
      <c r="G3" s="188"/>
      <c r="H3" s="188"/>
      <c r="I3" s="188"/>
      <c r="J3" s="188"/>
      <c r="K3" s="188"/>
    </row>
    <row r="4" spans="1:8" ht="14.25">
      <c r="A4" s="19"/>
      <c r="B4" s="19"/>
      <c r="C4" s="19"/>
      <c r="D4" s="19"/>
      <c r="E4" s="19"/>
      <c r="F4" s="19"/>
      <c r="G4" s="19"/>
      <c r="H4" s="19"/>
    </row>
    <row r="5" spans="1:11" ht="14.25">
      <c r="A5" s="193" t="s">
        <v>61</v>
      </c>
      <c r="B5" s="193"/>
      <c r="C5" s="193"/>
      <c r="D5" s="193"/>
      <c r="E5" s="193"/>
      <c r="F5" s="193"/>
      <c r="G5" s="193"/>
      <c r="H5" s="193"/>
      <c r="I5" s="193"/>
      <c r="J5" s="193"/>
      <c r="K5" s="193"/>
    </row>
    <row r="6" spans="1:11" ht="14.25">
      <c r="A6" s="193" t="s">
        <v>204</v>
      </c>
      <c r="B6" s="193"/>
      <c r="C6" s="193"/>
      <c r="D6" s="193"/>
      <c r="E6" s="193"/>
      <c r="F6" s="193"/>
      <c r="G6" s="193"/>
      <c r="H6" s="193"/>
      <c r="I6" s="193"/>
      <c r="J6" s="193"/>
      <c r="K6" s="193"/>
    </row>
    <row r="7" spans="1:11" ht="14.25">
      <c r="A7" s="193" t="s">
        <v>3</v>
      </c>
      <c r="B7" s="193"/>
      <c r="C7" s="193"/>
      <c r="D7" s="193"/>
      <c r="E7" s="193"/>
      <c r="F7" s="193"/>
      <c r="G7" s="193"/>
      <c r="H7" s="193"/>
      <c r="I7" s="193"/>
      <c r="J7" s="193"/>
      <c r="K7" s="193"/>
    </row>
    <row r="8" spans="1:11" ht="14.25">
      <c r="A8" s="35"/>
      <c r="B8" s="35"/>
      <c r="C8" s="35"/>
      <c r="D8" s="35"/>
      <c r="E8" s="35"/>
      <c r="F8" s="35"/>
      <c r="G8" s="35"/>
      <c r="H8" s="35"/>
      <c r="I8" s="35"/>
      <c r="J8" s="35"/>
      <c r="K8" s="35"/>
    </row>
    <row r="9" spans="7:9" s="26" customFormat="1" ht="31.5" customHeight="1">
      <c r="G9" s="175" t="s">
        <v>216</v>
      </c>
      <c r="H9" s="36"/>
      <c r="I9" s="176" t="s">
        <v>62</v>
      </c>
    </row>
    <row r="10" spans="7:9" s="26" customFormat="1" ht="7.5" customHeight="1">
      <c r="G10" s="36"/>
      <c r="H10" s="36"/>
      <c r="I10" s="36"/>
    </row>
    <row r="11" spans="5:10" s="37" customFormat="1" ht="43.5" customHeight="1">
      <c r="E11" s="38" t="s">
        <v>63</v>
      </c>
      <c r="G11" s="38" t="s">
        <v>64</v>
      </c>
      <c r="I11" s="38" t="s">
        <v>205</v>
      </c>
      <c r="J11" s="38" t="s">
        <v>65</v>
      </c>
    </row>
    <row r="12" spans="5:10" s="26" customFormat="1" ht="12.75">
      <c r="E12" s="39" t="s">
        <v>17</v>
      </c>
      <c r="F12" s="4"/>
      <c r="G12" s="39" t="s">
        <v>17</v>
      </c>
      <c r="H12" s="4"/>
      <c r="I12" s="39" t="s">
        <v>17</v>
      </c>
      <c r="J12" s="39" t="s">
        <v>17</v>
      </c>
    </row>
    <row r="13" spans="5:9" ht="9" customHeight="1">
      <c r="E13" s="6"/>
      <c r="F13" s="6"/>
      <c r="G13" s="6"/>
      <c r="H13" s="6"/>
      <c r="I13" s="6"/>
    </row>
    <row r="14" spans="1:10" ht="14.25">
      <c r="A14" s="1" t="s">
        <v>217</v>
      </c>
      <c r="E14" s="40">
        <v>9318</v>
      </c>
      <c r="F14" s="40"/>
      <c r="G14" s="40">
        <v>4827</v>
      </c>
      <c r="H14" s="40"/>
      <c r="I14" s="40">
        <v>-504</v>
      </c>
      <c r="J14" s="9">
        <v>13641</v>
      </c>
    </row>
    <row r="15" spans="5:9" ht="14.25">
      <c r="E15" s="6"/>
      <c r="F15" s="6"/>
      <c r="G15" s="6"/>
      <c r="H15" s="6"/>
      <c r="I15" s="6"/>
    </row>
    <row r="16" spans="1:10" ht="14.25">
      <c r="A16" s="1" t="s">
        <v>66</v>
      </c>
      <c r="E16" s="6">
        <v>0</v>
      </c>
      <c r="F16" s="6"/>
      <c r="G16" s="6">
        <v>0</v>
      </c>
      <c r="H16" s="6"/>
      <c r="I16" s="6">
        <v>-1008</v>
      </c>
      <c r="J16" s="9">
        <f>SUM(E16:I16)</f>
        <v>-1008</v>
      </c>
    </row>
    <row r="17" spans="5:9" ht="14.25">
      <c r="E17" s="6"/>
      <c r="F17" s="6"/>
      <c r="G17" s="6"/>
      <c r="H17" s="6"/>
      <c r="I17" s="6"/>
    </row>
    <row r="18" spans="1:10" ht="14.25">
      <c r="A18" s="1" t="s">
        <v>67</v>
      </c>
      <c r="E18" s="41">
        <f>SUM(E14:E16)</f>
        <v>9318</v>
      </c>
      <c r="F18" s="41"/>
      <c r="G18" s="41">
        <f>SUM(G14:G16)</f>
        <v>4827</v>
      </c>
      <c r="H18" s="41"/>
      <c r="I18" s="41">
        <f>SUM(I14:I16)</f>
        <v>-1512</v>
      </c>
      <c r="J18" s="41">
        <f>SUM(E18:I18)</f>
        <v>12633</v>
      </c>
    </row>
    <row r="19" spans="5:9" ht="14.25">
      <c r="E19" s="6"/>
      <c r="F19" s="6"/>
      <c r="G19" s="6"/>
      <c r="H19" s="6"/>
      <c r="I19" s="6"/>
    </row>
    <row r="20" spans="1:10" ht="14.25">
      <c r="A20" s="1" t="s">
        <v>26</v>
      </c>
      <c r="E20" s="6">
        <v>0</v>
      </c>
      <c r="F20" s="6"/>
      <c r="G20" s="6">
        <v>0</v>
      </c>
      <c r="H20" s="6"/>
      <c r="I20" s="6">
        <f>'[1]pl(qr)'!F33</f>
        <v>-166.492</v>
      </c>
      <c r="J20" s="9">
        <f>SUM(E20:I20)</f>
        <v>-166.492</v>
      </c>
    </row>
    <row r="21" spans="5:9" ht="14.25">
      <c r="E21" s="6"/>
      <c r="F21" s="6"/>
      <c r="G21" s="6"/>
      <c r="H21" s="6"/>
      <c r="I21" s="6"/>
    </row>
    <row r="22" spans="1:10" ht="15" thickBot="1">
      <c r="A22" s="42" t="s">
        <v>68</v>
      </c>
      <c r="E22" s="10">
        <f>SUM(E18:E21)</f>
        <v>9318</v>
      </c>
      <c r="F22" s="10"/>
      <c r="G22" s="10">
        <f>SUM(G18:G21)</f>
        <v>4827</v>
      </c>
      <c r="H22" s="10"/>
      <c r="I22" s="10">
        <f>SUM(I18:I21)</f>
        <v>-1678.492</v>
      </c>
      <c r="J22" s="10">
        <f>SUM(J18:J21)</f>
        <v>12466.508</v>
      </c>
    </row>
    <row r="23" ht="15" thickTop="1"/>
    <row r="24" spans="2:11" ht="14.25">
      <c r="B24" s="31"/>
      <c r="C24" s="31"/>
      <c r="D24" s="43"/>
      <c r="E24" s="43"/>
      <c r="F24" s="43"/>
      <c r="G24" s="43"/>
      <c r="H24" s="43"/>
      <c r="I24" s="43"/>
      <c r="J24" s="43"/>
      <c r="K24" s="43"/>
    </row>
    <row r="25" spans="2:11" ht="14.25">
      <c r="B25" s="31"/>
      <c r="C25" s="31"/>
      <c r="D25" s="43"/>
      <c r="E25" s="43"/>
      <c r="F25" s="43"/>
      <c r="G25" s="43"/>
      <c r="H25" s="43"/>
      <c r="I25" s="43"/>
      <c r="J25" s="43"/>
      <c r="K25" s="43"/>
    </row>
    <row r="26" spans="2:11" ht="14.25">
      <c r="B26" s="31"/>
      <c r="C26" s="31"/>
      <c r="D26" s="43"/>
      <c r="E26" s="43"/>
      <c r="F26" s="43"/>
      <c r="G26" s="43"/>
      <c r="H26" s="43"/>
      <c r="I26" s="43"/>
      <c r="J26" s="43"/>
      <c r="K26" s="43"/>
    </row>
    <row r="27" spans="2:11" ht="14.25">
      <c r="B27" s="31"/>
      <c r="C27" s="31"/>
      <c r="D27" s="43"/>
      <c r="E27" s="43"/>
      <c r="F27" s="43"/>
      <c r="G27" s="43"/>
      <c r="H27" s="43"/>
      <c r="I27" s="43"/>
      <c r="J27" s="43"/>
      <c r="K27" s="43"/>
    </row>
    <row r="28" spans="2:11" ht="14.25">
      <c r="B28" s="31"/>
      <c r="C28" s="31"/>
      <c r="D28" s="43"/>
      <c r="E28" s="43"/>
      <c r="F28" s="43"/>
      <c r="G28" s="43"/>
      <c r="H28" s="43"/>
      <c r="I28" s="43"/>
      <c r="J28" s="43"/>
      <c r="K28" s="43"/>
    </row>
    <row r="29" spans="2:11" ht="14.25">
      <c r="B29" s="31"/>
      <c r="C29" s="31"/>
      <c r="D29" s="43"/>
      <c r="E29" s="43"/>
      <c r="F29" s="43"/>
      <c r="G29" s="43"/>
      <c r="H29" s="43"/>
      <c r="I29" s="43"/>
      <c r="J29" s="43"/>
      <c r="K29" s="43"/>
    </row>
    <row r="30" spans="2:11" ht="14.25">
      <c r="B30" s="31"/>
      <c r="C30" s="31"/>
      <c r="D30" s="43"/>
      <c r="E30" s="43"/>
      <c r="F30" s="43"/>
      <c r="G30" s="43"/>
      <c r="H30" s="43"/>
      <c r="I30" s="43"/>
      <c r="J30" s="43"/>
      <c r="K30" s="43"/>
    </row>
    <row r="31" spans="2:11" ht="14.25">
      <c r="B31" s="31"/>
      <c r="C31" s="31"/>
      <c r="D31" s="43"/>
      <c r="E31" s="43"/>
      <c r="F31" s="43"/>
      <c r="G31" s="43"/>
      <c r="H31" s="43"/>
      <c r="I31" s="43"/>
      <c r="J31" s="43"/>
      <c r="K31" s="43"/>
    </row>
    <row r="32" spans="2:11" ht="14.25">
      <c r="B32" s="31"/>
      <c r="C32" s="31"/>
      <c r="D32" s="43"/>
      <c r="E32" s="43"/>
      <c r="F32" s="43"/>
      <c r="G32" s="43"/>
      <c r="H32" s="43"/>
      <c r="I32" s="43"/>
      <c r="J32" s="43"/>
      <c r="K32" s="43"/>
    </row>
    <row r="33" spans="2:11" ht="14.25">
      <c r="B33" s="31"/>
      <c r="C33" s="31"/>
      <c r="D33" s="43"/>
      <c r="E33" s="43"/>
      <c r="F33" s="43"/>
      <c r="G33" s="43"/>
      <c r="H33" s="43"/>
      <c r="I33" s="43"/>
      <c r="J33" s="43"/>
      <c r="K33" s="43"/>
    </row>
    <row r="34" spans="2:11" ht="14.25">
      <c r="B34" s="31"/>
      <c r="C34" s="31"/>
      <c r="D34" s="43"/>
      <c r="E34" s="43"/>
      <c r="F34" s="43"/>
      <c r="G34" s="43"/>
      <c r="H34" s="43"/>
      <c r="I34" s="43"/>
      <c r="J34" s="43"/>
      <c r="K34" s="43"/>
    </row>
    <row r="35" spans="2:11" ht="14.25">
      <c r="B35" s="31"/>
      <c r="C35" s="31"/>
      <c r="D35" s="43"/>
      <c r="E35" s="43"/>
      <c r="F35" s="43"/>
      <c r="G35" s="43"/>
      <c r="H35" s="43"/>
      <c r="I35" s="43"/>
      <c r="J35" s="43"/>
      <c r="K35" s="43"/>
    </row>
    <row r="36" spans="2:11" ht="14.25">
      <c r="B36" s="31"/>
      <c r="C36" s="31"/>
      <c r="D36" s="43"/>
      <c r="E36" s="43"/>
      <c r="F36" s="43"/>
      <c r="G36" s="43"/>
      <c r="H36" s="43"/>
      <c r="I36" s="43"/>
      <c r="J36" s="43"/>
      <c r="K36" s="43"/>
    </row>
    <row r="38" spans="2:11" ht="31.5" customHeight="1">
      <c r="B38" s="186" t="s">
        <v>218</v>
      </c>
      <c r="C38" s="186"/>
      <c r="D38" s="186"/>
      <c r="E38" s="186"/>
      <c r="F38" s="186"/>
      <c r="G38" s="186"/>
      <c r="H38" s="186"/>
      <c r="I38" s="186"/>
      <c r="J38" s="186"/>
      <c r="K38" s="186"/>
    </row>
    <row r="46" spans="2:4" ht="14.25">
      <c r="B46" s="31"/>
      <c r="C46" s="31"/>
      <c r="D46" s="44"/>
    </row>
    <row r="47" spans="2:8" ht="14.25">
      <c r="B47" s="31"/>
      <c r="C47" s="31"/>
      <c r="D47" s="44"/>
      <c r="E47" s="192"/>
      <c r="F47" s="192"/>
      <c r="G47" s="192"/>
      <c r="H47" s="33"/>
    </row>
    <row r="48" spans="1:8" ht="14.25">
      <c r="A48" s="24"/>
      <c r="B48" s="31"/>
      <c r="C48" s="31"/>
      <c r="E48" s="45"/>
      <c r="F48" s="33"/>
      <c r="G48" s="33"/>
      <c r="H48" s="33"/>
    </row>
  </sheetData>
  <sheetProtection/>
  <mergeCells count="8">
    <mergeCell ref="B38:K38"/>
    <mergeCell ref="E47:G47"/>
    <mergeCell ref="A1:K1"/>
    <mergeCell ref="A2:K2"/>
    <mergeCell ref="A3:K3"/>
    <mergeCell ref="A5:K5"/>
    <mergeCell ref="A6:K6"/>
    <mergeCell ref="A7:K7"/>
  </mergeCells>
  <printOptions/>
  <pageMargins left="0.7" right="0.7" top="0.75" bottom="0.75" header="0.3" footer="0.3"/>
  <pageSetup orientation="portrait" paperSize="9" scale="80" r:id="rId1"/>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40">
      <selection activeCell="A54" sqref="A54:L54"/>
    </sheetView>
  </sheetViews>
  <sheetFormatPr defaultColWidth="9.140625" defaultRowHeight="15"/>
  <cols>
    <col min="1" max="1" width="9.57421875" style="24" bestFit="1" customWidth="1"/>
    <col min="2" max="5" width="9.140625" style="24" customWidth="1"/>
    <col min="6" max="6" width="7.28125" style="24" customWidth="1"/>
    <col min="7" max="9" width="0" style="24" hidden="1" customWidth="1"/>
    <col min="10" max="10" width="11.28125" style="24" customWidth="1"/>
    <col min="11" max="11" width="9.140625" style="24" customWidth="1"/>
    <col min="12" max="12" width="11.421875" style="24" customWidth="1"/>
    <col min="13" max="16384" width="9.140625" style="24" customWidth="1"/>
  </cols>
  <sheetData>
    <row r="1" spans="1:12" ht="12.75">
      <c r="A1" s="187" t="s">
        <v>0</v>
      </c>
      <c r="B1" s="187"/>
      <c r="C1" s="187"/>
      <c r="D1" s="187"/>
      <c r="E1" s="187"/>
      <c r="F1" s="187"/>
      <c r="G1" s="187"/>
      <c r="H1" s="187"/>
      <c r="I1" s="187"/>
      <c r="J1" s="187"/>
      <c r="K1" s="187"/>
      <c r="L1" s="187"/>
    </row>
    <row r="2" spans="1:12" ht="12.75">
      <c r="A2" s="188" t="s">
        <v>1</v>
      </c>
      <c r="B2" s="188"/>
      <c r="C2" s="188"/>
      <c r="D2" s="188"/>
      <c r="E2" s="188"/>
      <c r="F2" s="188"/>
      <c r="G2" s="188"/>
      <c r="H2" s="188"/>
      <c r="I2" s="188"/>
      <c r="J2" s="188"/>
      <c r="K2" s="188"/>
      <c r="L2" s="188"/>
    </row>
    <row r="3" spans="1:12" ht="12.75">
      <c r="A3" s="195" t="s">
        <v>2</v>
      </c>
      <c r="B3" s="195"/>
      <c r="C3" s="195"/>
      <c r="D3" s="195"/>
      <c r="E3" s="195"/>
      <c r="F3" s="195"/>
      <c r="G3" s="195"/>
      <c r="H3" s="195"/>
      <c r="I3" s="195"/>
      <c r="J3" s="195"/>
      <c r="K3" s="195"/>
      <c r="L3" s="195"/>
    </row>
    <row r="5" spans="1:12" ht="22.5" customHeight="1">
      <c r="A5" s="196" t="s">
        <v>207</v>
      </c>
      <c r="B5" s="196"/>
      <c r="C5" s="196"/>
      <c r="D5" s="196"/>
      <c r="E5" s="196"/>
      <c r="F5" s="196"/>
      <c r="G5" s="196"/>
      <c r="H5" s="196"/>
      <c r="I5" s="196"/>
      <c r="J5" s="196"/>
      <c r="K5" s="196"/>
      <c r="L5" s="196"/>
    </row>
    <row r="6" spans="1:12" ht="16.5" customHeight="1">
      <c r="A6" s="198" t="s">
        <v>208</v>
      </c>
      <c r="B6" s="199"/>
      <c r="C6" s="199"/>
      <c r="D6" s="199"/>
      <c r="E6" s="199"/>
      <c r="F6" s="199"/>
      <c r="G6" s="199"/>
      <c r="H6" s="199"/>
      <c r="I6" s="199"/>
      <c r="J6" s="199"/>
      <c r="K6" s="199"/>
      <c r="L6" s="199"/>
    </row>
    <row r="7" spans="1:12" ht="12.75">
      <c r="A7" s="193" t="s">
        <v>3</v>
      </c>
      <c r="B7" s="193"/>
      <c r="C7" s="193"/>
      <c r="D7" s="193"/>
      <c r="E7" s="193"/>
      <c r="F7" s="193"/>
      <c r="G7" s="193"/>
      <c r="H7" s="193"/>
      <c r="I7" s="193"/>
      <c r="J7" s="193"/>
      <c r="K7" s="193"/>
      <c r="L7" s="193"/>
    </row>
    <row r="8" spans="1:12" ht="12.75">
      <c r="A8" s="35"/>
      <c r="B8" s="35"/>
      <c r="C8" s="35"/>
      <c r="D8" s="35"/>
      <c r="E8" s="35"/>
      <c r="F8" s="35"/>
      <c r="G8" s="35"/>
      <c r="H8" s="35"/>
      <c r="I8" s="35"/>
      <c r="J8" s="35"/>
      <c r="K8" s="35"/>
      <c r="L8" s="35"/>
    </row>
    <row r="9" spans="10:12" ht="12.75">
      <c r="J9" s="46" t="s">
        <v>6</v>
      </c>
      <c r="L9" s="4" t="s">
        <v>7</v>
      </c>
    </row>
    <row r="10" spans="10:12" ht="12.75">
      <c r="J10" s="46" t="s">
        <v>8</v>
      </c>
      <c r="L10" s="4" t="s">
        <v>9</v>
      </c>
    </row>
    <row r="11" spans="10:12" ht="12.75">
      <c r="J11" s="46" t="s">
        <v>11</v>
      </c>
      <c r="L11" s="4" t="s">
        <v>12</v>
      </c>
    </row>
    <row r="12" spans="10:12" ht="12.75">
      <c r="J12" s="5" t="s">
        <v>69</v>
      </c>
      <c r="L12" s="5" t="s">
        <v>14</v>
      </c>
    </row>
    <row r="13" spans="10:12" ht="12.75">
      <c r="J13" s="4" t="s">
        <v>16</v>
      </c>
      <c r="L13" s="4" t="str">
        <f>J13</f>
        <v>Unaudited</v>
      </c>
    </row>
    <row r="14" spans="10:12" ht="12.75">
      <c r="J14" s="46" t="s">
        <v>17</v>
      </c>
      <c r="L14" s="46" t="s">
        <v>17</v>
      </c>
    </row>
    <row r="15" spans="9:12" ht="12.75">
      <c r="I15" s="47">
        <v>1000</v>
      </c>
      <c r="J15" s="4"/>
      <c r="L15" s="4"/>
    </row>
    <row r="16" ht="12.75">
      <c r="A16" s="48" t="s">
        <v>70</v>
      </c>
    </row>
    <row r="17" spans="1:12" ht="12.75">
      <c r="A17" s="24" t="s">
        <v>24</v>
      </c>
      <c r="J17" s="42">
        <v>-166</v>
      </c>
      <c r="L17" s="42">
        <v>-229</v>
      </c>
    </row>
    <row r="18" spans="10:12" ht="12.75">
      <c r="J18" s="42"/>
      <c r="L18" s="42"/>
    </row>
    <row r="19" spans="1:12" ht="12.75">
      <c r="A19" s="24" t="s">
        <v>71</v>
      </c>
      <c r="J19" s="42"/>
      <c r="L19" s="42"/>
    </row>
    <row r="20" spans="1:12" ht="12.75">
      <c r="A20" s="24" t="s">
        <v>72</v>
      </c>
      <c r="J20" s="42">
        <f>ROUND('[1]cfs'!C10/I15,0)</f>
        <v>13</v>
      </c>
      <c r="L20" s="42">
        <v>13</v>
      </c>
    </row>
    <row r="21" spans="1:12" ht="12.75">
      <c r="A21" s="24" t="str">
        <f>'[1]cfs'!A11</f>
        <v>Impairment loss of goodwill</v>
      </c>
      <c r="J21" s="42">
        <v>53</v>
      </c>
      <c r="L21" s="42">
        <v>49</v>
      </c>
    </row>
    <row r="22" spans="1:12" ht="12.75">
      <c r="A22" s="24" t="s">
        <v>211</v>
      </c>
      <c r="J22" s="42">
        <v>166</v>
      </c>
      <c r="L22" s="42">
        <v>116</v>
      </c>
    </row>
    <row r="23" spans="1:12" ht="12.75">
      <c r="A23" s="24" t="s">
        <v>21</v>
      </c>
      <c r="J23" s="42">
        <f>ROUND('[1]cfs'!C14/I15,0)</f>
        <v>10</v>
      </c>
      <c r="L23" s="42">
        <v>13</v>
      </c>
    </row>
    <row r="24" spans="1:12" ht="12.75">
      <c r="A24" s="24" t="s">
        <v>22</v>
      </c>
      <c r="J24" s="42">
        <f>ROUND('[1]cfs'!C15/I15,0)</f>
        <v>-6</v>
      </c>
      <c r="L24" s="42">
        <v>-67</v>
      </c>
    </row>
    <row r="25" spans="1:12" ht="12.75">
      <c r="A25" s="24" t="s">
        <v>186</v>
      </c>
      <c r="J25" s="42">
        <v>-15</v>
      </c>
      <c r="L25" s="42"/>
    </row>
    <row r="26" spans="1:12" ht="12.75">
      <c r="A26" s="24" t="s">
        <v>219</v>
      </c>
      <c r="J26" s="49">
        <f>SUM(J17:J25)</f>
        <v>55</v>
      </c>
      <c r="L26" s="49">
        <f>SUM(L17:L24)</f>
        <v>-105</v>
      </c>
    </row>
    <row r="27" spans="1:12" ht="12.75">
      <c r="A27" s="24" t="s">
        <v>209</v>
      </c>
      <c r="J27" s="42">
        <f>ROUND('[1]cfs'!C18/I15,0)</f>
        <v>2618</v>
      </c>
      <c r="K27" s="42"/>
      <c r="L27" s="42">
        <v>233</v>
      </c>
    </row>
    <row r="28" spans="1:12" ht="12.75">
      <c r="A28" s="24" t="s">
        <v>210</v>
      </c>
      <c r="J28" s="42">
        <f>ROUND('[1]cfs'!C19/I15,0)</f>
        <v>478</v>
      </c>
      <c r="K28" s="42"/>
      <c r="L28" s="42">
        <v>105</v>
      </c>
    </row>
    <row r="29" spans="1:12" ht="12.75">
      <c r="A29" s="24" t="s">
        <v>220</v>
      </c>
      <c r="J29" s="49">
        <f>SUM(J26:J28)</f>
        <v>3151</v>
      </c>
      <c r="K29" s="42"/>
      <c r="L29" s="49">
        <f>SUM(L26:L28)</f>
        <v>233</v>
      </c>
    </row>
    <row r="30" spans="1:12" ht="12.75">
      <c r="A30" s="24" t="s">
        <v>73</v>
      </c>
      <c r="J30" s="42">
        <f>ROUND('[1]cfs'!C21/I15,0)</f>
        <v>-10</v>
      </c>
      <c r="K30" s="42"/>
      <c r="L30" s="42">
        <v>-13</v>
      </c>
    </row>
    <row r="31" spans="1:12" ht="12.75">
      <c r="A31" s="24" t="s">
        <v>74</v>
      </c>
      <c r="J31" s="42">
        <v>-5</v>
      </c>
      <c r="K31" s="42"/>
      <c r="L31" s="42">
        <v>0</v>
      </c>
    </row>
    <row r="32" spans="1:12" ht="12.75">
      <c r="A32" s="24" t="s">
        <v>221</v>
      </c>
      <c r="J32" s="50">
        <f>SUM(J29:J31)</f>
        <v>3136</v>
      </c>
      <c r="K32" s="42"/>
      <c r="L32" s="50">
        <f>SUM(L29:L31)</f>
        <v>220</v>
      </c>
    </row>
    <row r="33" spans="10:12" ht="12.75">
      <c r="J33" s="42"/>
      <c r="K33" s="42"/>
      <c r="L33" s="51"/>
    </row>
    <row r="34" spans="1:11" ht="12.75">
      <c r="A34" s="48" t="s">
        <v>75</v>
      </c>
      <c r="J34" s="42"/>
      <c r="K34" s="42"/>
    </row>
    <row r="35" spans="1:12" ht="12.75">
      <c r="A35" s="24" t="s">
        <v>76</v>
      </c>
      <c r="J35" s="42">
        <f>ROUND('[1]cfs'!C28/I15,0)</f>
        <v>0</v>
      </c>
      <c r="K35" s="42"/>
      <c r="L35" s="42">
        <v>-7</v>
      </c>
    </row>
    <row r="36" spans="1:12" ht="12.75">
      <c r="A36" s="24" t="str">
        <f>'[1]cfs'!A29</f>
        <v>Additions in development cost</v>
      </c>
      <c r="J36" s="42">
        <f>ROUND('[1]cfs'!C29/1000,0)</f>
        <v>0</v>
      </c>
      <c r="K36" s="42"/>
      <c r="L36" s="42">
        <v>-133</v>
      </c>
    </row>
    <row r="37" spans="1:12" ht="12.75">
      <c r="A37" s="197" t="str">
        <f>'[1]cfs'!A30</f>
        <v>Purchase of investment</v>
      </c>
      <c r="B37" s="197"/>
      <c r="C37" s="197"/>
      <c r="D37" s="197"/>
      <c r="E37" s="197"/>
      <c r="F37" s="197"/>
      <c r="G37" s="52"/>
      <c r="J37" s="42">
        <f>ROUND('[1]cfs'!C30/I15,0)</f>
        <v>-3157</v>
      </c>
      <c r="K37" s="42"/>
      <c r="L37" s="42">
        <v>0</v>
      </c>
    </row>
    <row r="38" spans="1:12" ht="12.75">
      <c r="A38" s="24" t="s">
        <v>77</v>
      </c>
      <c r="J38" s="42">
        <f>ROUND('[1]cfs'!C31/I15,0)</f>
        <v>6</v>
      </c>
      <c r="K38" s="42"/>
      <c r="L38" s="42">
        <v>67</v>
      </c>
    </row>
    <row r="39" spans="1:12" ht="12.75">
      <c r="A39" s="24" t="s">
        <v>78</v>
      </c>
      <c r="J39" s="50">
        <f>SUM(J35:J38)</f>
        <v>-3151</v>
      </c>
      <c r="K39" s="42"/>
      <c r="L39" s="50">
        <f>SUM(L35:L38)</f>
        <v>-73</v>
      </c>
    </row>
    <row r="40" spans="10:12" ht="12.75">
      <c r="J40" s="42"/>
      <c r="K40" s="42"/>
      <c r="L40" s="51"/>
    </row>
    <row r="41" spans="1:12" ht="12.75">
      <c r="A41" s="48" t="s">
        <v>212</v>
      </c>
      <c r="J41" s="53">
        <f>+J32+J39</f>
        <v>-15</v>
      </c>
      <c r="K41" s="42"/>
      <c r="L41" s="53">
        <f>+L32+L39</f>
        <v>147</v>
      </c>
    </row>
    <row r="42" spans="10:11" ht="12.75">
      <c r="J42" s="53"/>
      <c r="K42" s="42"/>
    </row>
    <row r="43" spans="1:12" ht="14.25">
      <c r="A43" s="24" t="s">
        <v>213</v>
      </c>
      <c r="J43" s="54">
        <f>'[1]cfs'!C42/1000</f>
        <v>3734.413</v>
      </c>
      <c r="K43" s="42"/>
      <c r="L43" s="55">
        <v>6987</v>
      </c>
    </row>
    <row r="44" spans="10:11" ht="12.75">
      <c r="J44" s="42"/>
      <c r="K44" s="42"/>
    </row>
    <row r="45" spans="1:12" ht="13.5" thickBot="1">
      <c r="A45" s="48" t="s">
        <v>80</v>
      </c>
      <c r="J45" s="56">
        <f>SUM(J41:J44)</f>
        <v>3719.413</v>
      </c>
      <c r="K45" s="42"/>
      <c r="L45" s="56">
        <f>SUM(L41:L44)</f>
        <v>7134</v>
      </c>
    </row>
    <row r="46" spans="11:12" ht="13.5" thickTop="1">
      <c r="K46" s="57"/>
      <c r="L46" s="51"/>
    </row>
    <row r="47" ht="12.75">
      <c r="K47" s="57"/>
    </row>
    <row r="48" ht="12.75">
      <c r="A48" s="58" t="s">
        <v>81</v>
      </c>
    </row>
    <row r="49" ht="12.75">
      <c r="A49" s="58"/>
    </row>
    <row r="50" spans="2:12" ht="12.75">
      <c r="B50" s="24" t="s">
        <v>82</v>
      </c>
      <c r="J50" s="53">
        <f>ROUND('[1]cfs'!C47/I15,0)</f>
        <v>4467</v>
      </c>
      <c r="L50" s="42">
        <v>7928</v>
      </c>
    </row>
    <row r="51" spans="2:12" ht="12.75">
      <c r="B51" s="24" t="s">
        <v>83</v>
      </c>
      <c r="J51" s="53">
        <f>ROUND('[1]cfs'!C48/I15,0)</f>
        <v>-748</v>
      </c>
      <c r="L51" s="42">
        <v>-794</v>
      </c>
    </row>
    <row r="52" spans="2:12" ht="15" thickBot="1">
      <c r="B52" s="31"/>
      <c r="C52" s="192"/>
      <c r="D52" s="192"/>
      <c r="E52" s="192"/>
      <c r="J52" s="56">
        <f>SUM(J50:J51)</f>
        <v>3719</v>
      </c>
      <c r="L52" s="56">
        <f>SUM(L50:L51)</f>
        <v>7134</v>
      </c>
    </row>
    <row r="53" spans="2:12" ht="15" thickTop="1">
      <c r="B53" s="31"/>
      <c r="C53" s="33"/>
      <c r="D53" s="33"/>
      <c r="E53" s="33"/>
      <c r="J53" s="53"/>
      <c r="L53" s="53"/>
    </row>
    <row r="54" spans="1:12" ht="35.25" customHeight="1">
      <c r="A54" s="194" t="s">
        <v>222</v>
      </c>
      <c r="B54" s="194"/>
      <c r="C54" s="194"/>
      <c r="D54" s="194"/>
      <c r="E54" s="194"/>
      <c r="F54" s="194"/>
      <c r="G54" s="194"/>
      <c r="H54" s="194"/>
      <c r="I54" s="191"/>
      <c r="J54" s="191"/>
      <c r="K54" s="191"/>
      <c r="L54" s="191"/>
    </row>
    <row r="55" spans="2:10" ht="14.25">
      <c r="B55" s="31"/>
      <c r="C55" s="33"/>
      <c r="D55" s="33"/>
      <c r="E55" s="33"/>
      <c r="J55" s="53"/>
    </row>
  </sheetData>
  <sheetProtection/>
  <mergeCells count="9">
    <mergeCell ref="A54:L54"/>
    <mergeCell ref="C52:E52"/>
    <mergeCell ref="A1:L1"/>
    <mergeCell ref="A2:L2"/>
    <mergeCell ref="A3:L3"/>
    <mergeCell ref="A5:L5"/>
    <mergeCell ref="A7:L7"/>
    <mergeCell ref="A37:F37"/>
    <mergeCell ref="A6:L6"/>
  </mergeCells>
  <printOptions/>
  <pageMargins left="0.7" right="0.7" top="0.75" bottom="0.75" header="0.3" footer="0.3"/>
  <pageSetup orientation="portrait" paperSize="9" scale="92" r:id="rId1"/>
</worksheet>
</file>

<file path=xl/worksheets/sheet5.xml><?xml version="1.0" encoding="utf-8"?>
<worksheet xmlns="http://schemas.openxmlformats.org/spreadsheetml/2006/main" xmlns:r="http://schemas.openxmlformats.org/officeDocument/2006/relationships">
  <dimension ref="A1:M182"/>
  <sheetViews>
    <sheetView zoomScalePageLayoutView="0" workbookViewId="0" topLeftCell="A7">
      <selection activeCell="K93" sqref="K93"/>
    </sheetView>
  </sheetViews>
  <sheetFormatPr defaultColWidth="9.140625" defaultRowHeight="15"/>
  <cols>
    <col min="1" max="1" width="5.140625" style="62" customWidth="1"/>
    <col min="2" max="2" width="17.421875" style="61" customWidth="1"/>
    <col min="3" max="3" width="9.140625" style="61" customWidth="1"/>
    <col min="4" max="4" width="10.28125" style="61" customWidth="1"/>
    <col min="5" max="5" width="3.8515625" style="61" customWidth="1"/>
    <col min="6" max="6" width="0.71875" style="61" customWidth="1"/>
    <col min="7" max="7" width="9.140625" style="61" customWidth="1"/>
    <col min="8" max="8" width="9.28125" style="61" customWidth="1"/>
    <col min="9" max="9" width="14.57421875" style="61" customWidth="1"/>
    <col min="10" max="10" width="12.7109375" style="61" customWidth="1"/>
    <col min="11" max="11" width="11.421875" style="61" customWidth="1"/>
    <col min="12" max="12" width="19.28125" style="61" customWidth="1"/>
    <col min="13" max="13" width="14.8515625" style="61" customWidth="1"/>
    <col min="14" max="16384" width="9.140625" style="61" customWidth="1"/>
  </cols>
  <sheetData>
    <row r="1" spans="1:13" s="59" customFormat="1" ht="12.75">
      <c r="A1" s="207" t="s">
        <v>0</v>
      </c>
      <c r="B1" s="207"/>
      <c r="C1" s="207"/>
      <c r="D1" s="207"/>
      <c r="E1" s="207"/>
      <c r="F1" s="207"/>
      <c r="G1" s="207"/>
      <c r="H1" s="207"/>
      <c r="I1" s="207"/>
      <c r="J1" s="207"/>
      <c r="K1" s="207"/>
      <c r="L1" s="207"/>
      <c r="M1" s="207"/>
    </row>
    <row r="2" spans="1:13" s="59" customFormat="1" ht="12.75">
      <c r="A2" s="208" t="s">
        <v>1</v>
      </c>
      <c r="B2" s="208"/>
      <c r="C2" s="208"/>
      <c r="D2" s="208"/>
      <c r="E2" s="208"/>
      <c r="F2" s="208"/>
      <c r="G2" s="208"/>
      <c r="H2" s="208"/>
      <c r="I2" s="208"/>
      <c r="J2" s="208"/>
      <c r="K2" s="208"/>
      <c r="L2" s="208"/>
      <c r="M2" s="208"/>
    </row>
    <row r="3" spans="1:13" s="59" customFormat="1" ht="12.75">
      <c r="A3" s="208" t="s">
        <v>2</v>
      </c>
      <c r="B3" s="208"/>
      <c r="C3" s="208"/>
      <c r="D3" s="208"/>
      <c r="E3" s="208"/>
      <c r="F3" s="208"/>
      <c r="G3" s="208"/>
      <c r="H3" s="208"/>
      <c r="I3" s="208"/>
      <c r="J3" s="208"/>
      <c r="K3" s="208"/>
      <c r="L3" s="208"/>
      <c r="M3" s="208"/>
    </row>
    <row r="4" spans="1:13" s="59" customFormat="1" ht="12.75">
      <c r="A4" s="148"/>
      <c r="B4" s="148"/>
      <c r="C4" s="148"/>
      <c r="D4" s="148"/>
      <c r="E4" s="148"/>
      <c r="F4" s="148"/>
      <c r="G4" s="148"/>
      <c r="H4" s="148"/>
      <c r="I4" s="148"/>
      <c r="J4" s="148"/>
      <c r="K4" s="148"/>
      <c r="L4" s="148"/>
      <c r="M4" s="148"/>
    </row>
    <row r="5" spans="1:13" ht="12.75">
      <c r="A5" s="60" t="s">
        <v>232</v>
      </c>
      <c r="B5" s="24"/>
      <c r="C5" s="24"/>
      <c r="D5" s="24"/>
      <c r="E5" s="24"/>
      <c r="F5" s="24"/>
      <c r="G5" s="24"/>
      <c r="H5" s="24"/>
      <c r="I5" s="24"/>
      <c r="J5" s="24"/>
      <c r="K5" s="24"/>
      <c r="L5" s="24"/>
      <c r="M5" s="24"/>
    </row>
    <row r="6" spans="2:13" ht="12.75">
      <c r="B6" s="24"/>
      <c r="C6" s="24"/>
      <c r="D6" s="24"/>
      <c r="E6" s="24"/>
      <c r="F6" s="24"/>
      <c r="G6" s="24"/>
      <c r="H6" s="24"/>
      <c r="I6" s="24"/>
      <c r="J6" s="24"/>
      <c r="K6" s="24"/>
      <c r="L6" s="24"/>
      <c r="M6" s="24"/>
    </row>
    <row r="7" spans="1:13" ht="12.75">
      <c r="A7" s="62" t="s">
        <v>84</v>
      </c>
      <c r="B7" s="48" t="s">
        <v>85</v>
      </c>
      <c r="C7" s="24"/>
      <c r="D7" s="24"/>
      <c r="E7" s="24"/>
      <c r="F7" s="24"/>
      <c r="G7" s="24"/>
      <c r="H7" s="24"/>
      <c r="I7" s="24"/>
      <c r="J7" s="24"/>
      <c r="K7" s="24"/>
      <c r="L7" s="24"/>
      <c r="M7" s="24"/>
    </row>
    <row r="8" spans="2:13" ht="12.75">
      <c r="B8" s="48"/>
      <c r="C8" s="24"/>
      <c r="D8" s="24"/>
      <c r="E8" s="24"/>
      <c r="F8" s="24"/>
      <c r="G8" s="24"/>
      <c r="H8" s="24"/>
      <c r="I8" s="24"/>
      <c r="J8" s="24"/>
      <c r="K8" s="24"/>
      <c r="L8" s="24"/>
      <c r="M8" s="24"/>
    </row>
    <row r="9" spans="2:13" ht="51.75" customHeight="1">
      <c r="B9" s="209" t="s">
        <v>223</v>
      </c>
      <c r="C9" s="209"/>
      <c r="D9" s="209"/>
      <c r="E9" s="209"/>
      <c r="F9" s="209"/>
      <c r="G9" s="209"/>
      <c r="H9" s="209"/>
      <c r="I9" s="209"/>
      <c r="J9" s="209"/>
      <c r="K9" s="209"/>
      <c r="L9" s="209"/>
      <c r="M9" s="209"/>
    </row>
    <row r="10" spans="2:13" ht="12.75">
      <c r="B10" s="138"/>
      <c r="C10" s="138"/>
      <c r="D10" s="138"/>
      <c r="E10" s="138"/>
      <c r="F10" s="138"/>
      <c r="G10" s="138"/>
      <c r="H10" s="138"/>
      <c r="I10" s="138"/>
      <c r="J10" s="138"/>
      <c r="K10" s="138"/>
      <c r="L10" s="138"/>
      <c r="M10" s="138"/>
    </row>
    <row r="11" spans="2:13" ht="19.5" customHeight="1">
      <c r="B11" s="210" t="s">
        <v>188</v>
      </c>
      <c r="C11" s="210"/>
      <c r="D11" s="210"/>
      <c r="E11" s="210"/>
      <c r="F11" s="210"/>
      <c r="G11" s="210"/>
      <c r="H11" s="210"/>
      <c r="I11" s="210"/>
      <c r="J11" s="210"/>
      <c r="K11" s="210"/>
      <c r="L11" s="210"/>
      <c r="M11" s="210"/>
    </row>
    <row r="12" spans="2:13" ht="12.75">
      <c r="B12" s="139"/>
      <c r="C12" s="139"/>
      <c r="D12" s="63"/>
      <c r="E12" s="139"/>
      <c r="F12" s="139"/>
      <c r="G12" s="139"/>
      <c r="H12" s="139"/>
      <c r="I12" s="139"/>
      <c r="J12" s="139"/>
      <c r="K12" s="139"/>
      <c r="L12" s="139"/>
      <c r="M12" s="139"/>
    </row>
    <row r="13" spans="1:2" ht="12.75">
      <c r="A13" s="62" t="s">
        <v>86</v>
      </c>
      <c r="B13" s="64" t="s">
        <v>87</v>
      </c>
    </row>
    <row r="14" ht="12.75">
      <c r="B14" s="64"/>
    </row>
    <row r="15" spans="2:13" ht="12.75">
      <c r="B15" s="206" t="s">
        <v>189</v>
      </c>
      <c r="C15" s="206"/>
      <c r="D15" s="206"/>
      <c r="E15" s="206"/>
      <c r="F15" s="206"/>
      <c r="G15" s="206"/>
      <c r="H15" s="206"/>
      <c r="I15" s="206"/>
      <c r="J15" s="206"/>
      <c r="K15" s="206"/>
      <c r="L15" s="206"/>
      <c r="M15" s="206"/>
    </row>
    <row r="16" spans="2:13" ht="12.75">
      <c r="B16" s="140"/>
      <c r="C16" s="140"/>
      <c r="D16" s="140"/>
      <c r="E16" s="140"/>
      <c r="F16" s="140"/>
      <c r="G16" s="140"/>
      <c r="H16" s="140"/>
      <c r="I16" s="140"/>
      <c r="J16" s="140"/>
      <c r="K16" s="140"/>
      <c r="L16" s="140"/>
      <c r="M16" s="140"/>
    </row>
    <row r="17" spans="1:13" ht="12.75">
      <c r="A17" s="62" t="s">
        <v>88</v>
      </c>
      <c r="B17" s="141" t="s">
        <v>89</v>
      </c>
      <c r="C17" s="140"/>
      <c r="D17" s="140"/>
      <c r="E17" s="140"/>
      <c r="F17" s="140"/>
      <c r="G17" s="140"/>
      <c r="H17" s="140"/>
      <c r="I17" s="140"/>
      <c r="J17" s="140"/>
      <c r="K17" s="140"/>
      <c r="L17" s="140"/>
      <c r="M17" s="140"/>
    </row>
    <row r="18" spans="2:13" ht="12.75">
      <c r="B18" s="141"/>
      <c r="C18" s="140"/>
      <c r="D18" s="140"/>
      <c r="E18" s="140"/>
      <c r="F18" s="140"/>
      <c r="G18" s="140"/>
      <c r="H18" s="140"/>
      <c r="I18" s="140"/>
      <c r="J18" s="140"/>
      <c r="K18" s="140"/>
      <c r="L18" s="140"/>
      <c r="M18" s="140"/>
    </row>
    <row r="19" spans="2:13" ht="12.75">
      <c r="B19" s="178" t="s">
        <v>90</v>
      </c>
      <c r="C19" s="178"/>
      <c r="D19" s="178"/>
      <c r="E19" s="178"/>
      <c r="F19" s="178"/>
      <c r="G19" s="178"/>
      <c r="H19" s="178"/>
      <c r="I19" s="178"/>
      <c r="J19" s="178"/>
      <c r="K19" s="178"/>
      <c r="L19" s="178"/>
      <c r="M19" s="178"/>
    </row>
    <row r="20" spans="2:13" ht="12.75">
      <c r="B20" s="140"/>
      <c r="C20" s="140"/>
      <c r="D20" s="140"/>
      <c r="E20" s="140"/>
      <c r="F20" s="140"/>
      <c r="G20" s="140"/>
      <c r="H20" s="140"/>
      <c r="I20" s="140"/>
      <c r="J20" s="140"/>
      <c r="K20" s="140"/>
      <c r="L20" s="140"/>
      <c r="M20" s="140"/>
    </row>
    <row r="21" spans="1:2" ht="12.75">
      <c r="A21" s="62" t="s">
        <v>91</v>
      </c>
      <c r="B21" s="64" t="s">
        <v>92</v>
      </c>
    </row>
    <row r="22" ht="12.75">
      <c r="B22" s="64"/>
    </row>
    <row r="23" spans="2:13" ht="12.75">
      <c r="B23" s="206" t="s">
        <v>93</v>
      </c>
      <c r="C23" s="206"/>
      <c r="D23" s="206"/>
      <c r="E23" s="206"/>
      <c r="F23" s="206"/>
      <c r="G23" s="206"/>
      <c r="H23" s="206"/>
      <c r="I23" s="206"/>
      <c r="J23" s="206"/>
      <c r="K23" s="206"/>
      <c r="L23" s="206"/>
      <c r="M23" s="206"/>
    </row>
    <row r="24" spans="2:13" ht="12.75">
      <c r="B24" s="140"/>
      <c r="C24" s="140"/>
      <c r="D24" s="140"/>
      <c r="E24" s="140"/>
      <c r="F24" s="140"/>
      <c r="G24" s="140"/>
      <c r="H24" s="140"/>
      <c r="I24" s="140"/>
      <c r="J24" s="140"/>
      <c r="K24" s="140"/>
      <c r="L24" s="140"/>
      <c r="M24" s="140"/>
    </row>
    <row r="25" spans="1:13" ht="12.75">
      <c r="A25" s="62" t="s">
        <v>94</v>
      </c>
      <c r="B25" s="141" t="s">
        <v>95</v>
      </c>
      <c r="C25" s="140"/>
      <c r="D25" s="140"/>
      <c r="E25" s="140"/>
      <c r="F25" s="140"/>
      <c r="G25" s="140"/>
      <c r="H25" s="140"/>
      <c r="I25" s="140"/>
      <c r="J25" s="140"/>
      <c r="K25" s="140"/>
      <c r="L25" s="140"/>
      <c r="M25" s="140"/>
    </row>
    <row r="26" spans="2:13" ht="12.75">
      <c r="B26" s="141"/>
      <c r="C26" s="140"/>
      <c r="D26" s="140"/>
      <c r="E26" s="140"/>
      <c r="F26" s="140"/>
      <c r="G26" s="140"/>
      <c r="H26" s="140"/>
      <c r="I26" s="140"/>
      <c r="J26" s="140"/>
      <c r="K26" s="140"/>
      <c r="L26" s="140"/>
      <c r="M26" s="140"/>
    </row>
    <row r="27" spans="2:13" ht="12.75">
      <c r="B27" s="206" t="s">
        <v>96</v>
      </c>
      <c r="C27" s="206"/>
      <c r="D27" s="206"/>
      <c r="E27" s="206"/>
      <c r="F27" s="206"/>
      <c r="G27" s="206"/>
      <c r="H27" s="206"/>
      <c r="I27" s="206"/>
      <c r="J27" s="206"/>
      <c r="K27" s="206"/>
      <c r="L27" s="206"/>
      <c r="M27" s="206"/>
    </row>
    <row r="28" spans="2:13" ht="12.75">
      <c r="B28" s="140"/>
      <c r="C28" s="140"/>
      <c r="D28" s="140"/>
      <c r="E28" s="140"/>
      <c r="F28" s="140"/>
      <c r="G28" s="140"/>
      <c r="H28" s="140"/>
      <c r="I28" s="140"/>
      <c r="J28" s="140"/>
      <c r="K28" s="140"/>
      <c r="L28" s="140"/>
      <c r="M28" s="140"/>
    </row>
    <row r="29" spans="1:13" ht="12.75">
      <c r="A29" s="62" t="s">
        <v>97</v>
      </c>
      <c r="B29" s="211" t="s">
        <v>98</v>
      </c>
      <c r="C29" s="211"/>
      <c r="D29" s="211"/>
      <c r="E29" s="211"/>
      <c r="F29" s="211"/>
      <c r="G29" s="211"/>
      <c r="H29" s="211"/>
      <c r="I29" s="211"/>
      <c r="J29" s="211"/>
      <c r="K29" s="211"/>
      <c r="L29" s="211"/>
      <c r="M29" s="211"/>
    </row>
    <row r="30" spans="2:13" ht="12.75">
      <c r="B30" s="141"/>
      <c r="C30" s="141"/>
      <c r="D30" s="141"/>
      <c r="E30" s="141"/>
      <c r="F30" s="141"/>
      <c r="G30" s="141"/>
      <c r="H30" s="141"/>
      <c r="I30" s="141"/>
      <c r="J30" s="141"/>
      <c r="K30" s="141"/>
      <c r="L30" s="141"/>
      <c r="M30" s="141"/>
    </row>
    <row r="31" spans="2:13" ht="12.75">
      <c r="B31" s="200" t="s">
        <v>99</v>
      </c>
      <c r="C31" s="200"/>
      <c r="D31" s="200"/>
      <c r="E31" s="200"/>
      <c r="F31" s="200"/>
      <c r="G31" s="200"/>
      <c r="H31" s="200"/>
      <c r="I31" s="200"/>
      <c r="J31" s="200"/>
      <c r="K31" s="200"/>
      <c r="L31" s="200"/>
      <c r="M31" s="200"/>
    </row>
    <row r="32" spans="2:13" ht="12.75">
      <c r="B32" s="65"/>
      <c r="C32" s="66"/>
      <c r="D32" s="67"/>
      <c r="E32" s="67"/>
      <c r="F32" s="67"/>
      <c r="G32" s="68"/>
      <c r="H32" s="69"/>
      <c r="I32" s="63"/>
      <c r="J32" s="63"/>
      <c r="K32" s="63"/>
      <c r="L32" s="63"/>
      <c r="M32" s="70"/>
    </row>
    <row r="33" spans="1:13" ht="12.75">
      <c r="A33" s="62" t="s">
        <v>100</v>
      </c>
      <c r="B33" s="211" t="s">
        <v>79</v>
      </c>
      <c r="C33" s="211"/>
      <c r="D33" s="211"/>
      <c r="E33" s="211"/>
      <c r="F33" s="211"/>
      <c r="G33" s="211"/>
      <c r="H33" s="211"/>
      <c r="I33" s="211"/>
      <c r="J33" s="211"/>
      <c r="K33" s="211"/>
      <c r="L33" s="211"/>
      <c r="M33" s="211"/>
    </row>
    <row r="34" spans="2:13" ht="12.75">
      <c r="B34" s="141"/>
      <c r="C34" s="141"/>
      <c r="D34" s="141"/>
      <c r="E34" s="141"/>
      <c r="F34" s="141"/>
      <c r="G34" s="141"/>
      <c r="H34" s="141"/>
      <c r="I34" s="141"/>
      <c r="J34" s="141"/>
      <c r="K34" s="141"/>
      <c r="L34" s="141"/>
      <c r="M34" s="141"/>
    </row>
    <row r="35" spans="2:13" ht="12.75">
      <c r="B35" s="178" t="s">
        <v>101</v>
      </c>
      <c r="C35" s="178"/>
      <c r="D35" s="178"/>
      <c r="E35" s="178"/>
      <c r="F35" s="178"/>
      <c r="G35" s="178"/>
      <c r="H35" s="178"/>
      <c r="I35" s="178"/>
      <c r="J35" s="178"/>
      <c r="K35" s="178"/>
      <c r="L35" s="178"/>
      <c r="M35" s="178"/>
    </row>
    <row r="36" spans="2:13" ht="12.75">
      <c r="B36" s="178"/>
      <c r="C36" s="178"/>
      <c r="D36" s="178"/>
      <c r="E36" s="178"/>
      <c r="F36" s="178"/>
      <c r="G36" s="178"/>
      <c r="H36" s="178"/>
      <c r="I36" s="178"/>
      <c r="J36" s="178"/>
      <c r="K36" s="178"/>
      <c r="L36" s="178"/>
      <c r="M36" s="178"/>
    </row>
    <row r="37" spans="1:13" ht="12.75">
      <c r="A37" s="62" t="s">
        <v>102</v>
      </c>
      <c r="B37" s="141" t="s">
        <v>103</v>
      </c>
      <c r="C37" s="71"/>
      <c r="D37" s="71"/>
      <c r="E37" s="71"/>
      <c r="F37" s="71"/>
      <c r="G37" s="71"/>
      <c r="H37" s="71"/>
      <c r="I37" s="140"/>
      <c r="J37" s="140"/>
      <c r="K37" s="140"/>
      <c r="L37" s="140"/>
      <c r="M37" s="140"/>
    </row>
    <row r="38" spans="2:13" ht="12.75">
      <c r="B38" s="141"/>
      <c r="C38" s="71"/>
      <c r="D38" s="71"/>
      <c r="E38" s="71"/>
      <c r="F38" s="71"/>
      <c r="G38" s="71"/>
      <c r="H38" s="71"/>
      <c r="I38" s="140"/>
      <c r="J38" s="140"/>
      <c r="K38" s="140"/>
      <c r="L38" s="140"/>
      <c r="M38" s="140"/>
    </row>
    <row r="39" spans="1:13" ht="12.75">
      <c r="A39" s="61"/>
      <c r="B39" s="72" t="s">
        <v>104</v>
      </c>
      <c r="C39" s="140"/>
      <c r="D39" s="140"/>
      <c r="E39" s="140"/>
      <c r="F39" s="140"/>
      <c r="G39" s="73"/>
      <c r="H39" s="140"/>
      <c r="I39" s="73"/>
      <c r="J39" s="73"/>
      <c r="K39" s="73"/>
      <c r="L39" s="73"/>
      <c r="M39" s="73"/>
    </row>
    <row r="40" spans="2:13" ht="12.75">
      <c r="B40" s="74"/>
      <c r="C40" s="140"/>
      <c r="D40" s="140"/>
      <c r="E40" s="140"/>
      <c r="F40" s="140"/>
      <c r="G40" s="140"/>
      <c r="H40" s="140"/>
      <c r="I40" s="140"/>
      <c r="J40" s="75"/>
      <c r="K40" s="140"/>
      <c r="L40" s="140"/>
      <c r="M40" s="76"/>
    </row>
    <row r="41" spans="1:13" ht="12.75">
      <c r="A41" s="62" t="s">
        <v>105</v>
      </c>
      <c r="B41" s="141" t="s">
        <v>106</v>
      </c>
      <c r="C41" s="140"/>
      <c r="D41" s="140"/>
      <c r="E41" s="140"/>
      <c r="F41" s="140"/>
      <c r="G41" s="140"/>
      <c r="H41" s="140"/>
      <c r="I41" s="140"/>
      <c r="J41" s="77"/>
      <c r="K41" s="78"/>
      <c r="L41" s="78"/>
      <c r="M41" s="140"/>
    </row>
    <row r="42" spans="2:13" ht="12.75">
      <c r="B42" s="141"/>
      <c r="C42" s="140"/>
      <c r="D42" s="140"/>
      <c r="E42" s="140"/>
      <c r="F42" s="140"/>
      <c r="G42" s="140"/>
      <c r="H42" s="140"/>
      <c r="I42" s="140"/>
      <c r="J42" s="77"/>
      <c r="K42" s="77"/>
      <c r="L42" s="77"/>
      <c r="M42" s="140"/>
    </row>
    <row r="43" spans="2:13" ht="12.75">
      <c r="B43" s="185" t="s">
        <v>190</v>
      </c>
      <c r="C43" s="185"/>
      <c r="D43" s="185"/>
      <c r="E43" s="185"/>
      <c r="F43" s="185"/>
      <c r="G43" s="185"/>
      <c r="H43" s="185"/>
      <c r="I43" s="185"/>
      <c r="J43" s="185"/>
      <c r="K43" s="185"/>
      <c r="L43" s="185"/>
      <c r="M43" s="185"/>
    </row>
    <row r="44" spans="2:13" ht="12.75">
      <c r="B44" s="142"/>
      <c r="C44" s="140"/>
      <c r="D44" s="140"/>
      <c r="E44" s="140"/>
      <c r="F44" s="140"/>
      <c r="G44" s="140"/>
      <c r="H44" s="140"/>
      <c r="I44" s="140"/>
      <c r="J44" s="140"/>
      <c r="K44" s="140"/>
      <c r="L44" s="140"/>
      <c r="M44" s="140"/>
    </row>
    <row r="45" spans="1:13" ht="12.75">
      <c r="A45" s="62" t="s">
        <v>107</v>
      </c>
      <c r="B45" s="141" t="s">
        <v>108</v>
      </c>
      <c r="C45" s="140"/>
      <c r="D45" s="140"/>
      <c r="E45" s="140"/>
      <c r="F45" s="140"/>
      <c r="G45" s="140"/>
      <c r="H45" s="140"/>
      <c r="I45" s="140"/>
      <c r="J45" s="140"/>
      <c r="K45" s="140"/>
      <c r="L45" s="140"/>
      <c r="M45" s="140"/>
    </row>
    <row r="46" spans="2:13" ht="12.75">
      <c r="B46" s="141"/>
      <c r="C46" s="140"/>
      <c r="D46" s="140"/>
      <c r="E46" s="140"/>
      <c r="F46" s="140"/>
      <c r="G46" s="140"/>
      <c r="H46" s="140"/>
      <c r="I46" s="140"/>
      <c r="J46" s="140"/>
      <c r="K46" s="140"/>
      <c r="L46" s="140"/>
      <c r="M46" s="140"/>
    </row>
    <row r="47" spans="2:13" ht="62.25" customHeight="1">
      <c r="B47" s="181" t="s">
        <v>234</v>
      </c>
      <c r="C47" s="179"/>
      <c r="D47" s="179"/>
      <c r="E47" s="179"/>
      <c r="F47" s="179"/>
      <c r="G47" s="179"/>
      <c r="H47" s="179"/>
      <c r="I47" s="179"/>
      <c r="J47" s="179"/>
      <c r="K47" s="179"/>
      <c r="L47" s="179"/>
      <c r="M47" s="179"/>
    </row>
    <row r="48" spans="2:13" ht="12.75">
      <c r="B48" s="142"/>
      <c r="C48" s="140"/>
      <c r="D48" s="140"/>
      <c r="E48" s="140"/>
      <c r="F48" s="140"/>
      <c r="G48" s="140"/>
      <c r="H48" s="140"/>
      <c r="I48" s="140"/>
      <c r="J48" s="140"/>
      <c r="K48" s="140"/>
      <c r="L48" s="140"/>
      <c r="M48" s="140"/>
    </row>
    <row r="49" spans="1:13" ht="12.75">
      <c r="A49" s="62" t="s">
        <v>109</v>
      </c>
      <c r="B49" s="141" t="s">
        <v>110</v>
      </c>
      <c r="C49" s="140"/>
      <c r="D49" s="140"/>
      <c r="E49" s="140"/>
      <c r="F49" s="140"/>
      <c r="G49" s="140"/>
      <c r="H49" s="140"/>
      <c r="I49" s="140"/>
      <c r="J49" s="140"/>
      <c r="K49" s="140"/>
      <c r="L49" s="140"/>
      <c r="M49" s="140"/>
    </row>
    <row r="50" spans="2:13" ht="12.75">
      <c r="B50" s="141"/>
      <c r="C50" s="140"/>
      <c r="D50" s="140"/>
      <c r="E50" s="140"/>
      <c r="F50" s="140"/>
      <c r="G50" s="140"/>
      <c r="H50" s="140"/>
      <c r="I50" s="140"/>
      <c r="J50" s="140"/>
      <c r="K50" s="140"/>
      <c r="L50" s="140"/>
      <c r="M50" s="140"/>
    </row>
    <row r="51" spans="2:13" ht="12.75">
      <c r="B51" s="212" t="s">
        <v>224</v>
      </c>
      <c r="C51" s="212"/>
      <c r="D51" s="212"/>
      <c r="E51" s="212"/>
      <c r="F51" s="212"/>
      <c r="G51" s="212"/>
      <c r="H51" s="212"/>
      <c r="I51" s="212"/>
      <c r="J51" s="212"/>
      <c r="K51" s="212"/>
      <c r="L51" s="212"/>
      <c r="M51" s="212"/>
    </row>
    <row r="52" spans="2:13" ht="26.25" customHeight="1">
      <c r="B52" s="212"/>
      <c r="C52" s="212"/>
      <c r="D52" s="212"/>
      <c r="E52" s="212"/>
      <c r="F52" s="212"/>
      <c r="G52" s="212"/>
      <c r="H52" s="212"/>
      <c r="I52" s="212"/>
      <c r="J52" s="212"/>
      <c r="K52" s="212"/>
      <c r="L52" s="212"/>
      <c r="M52" s="212"/>
    </row>
    <row r="53" ht="12.75">
      <c r="B53" s="83"/>
    </row>
    <row r="54" spans="2:13" ht="38.25" customHeight="1">
      <c r="B54" s="212" t="s">
        <v>233</v>
      </c>
      <c r="C54" s="212"/>
      <c r="D54" s="212"/>
      <c r="E54" s="212"/>
      <c r="F54" s="212"/>
      <c r="G54" s="212"/>
      <c r="H54" s="212"/>
      <c r="I54" s="212"/>
      <c r="J54" s="212"/>
      <c r="K54" s="212"/>
      <c r="L54" s="212"/>
      <c r="M54" s="212"/>
    </row>
    <row r="55" spans="2:13" ht="12.75">
      <c r="B55" s="169"/>
      <c r="C55" s="170"/>
      <c r="D55" s="170"/>
      <c r="E55" s="170"/>
      <c r="F55" s="170"/>
      <c r="G55" s="170"/>
      <c r="H55" s="170"/>
      <c r="I55" s="170"/>
      <c r="J55" s="170"/>
      <c r="K55" s="170"/>
      <c r="L55" s="170"/>
      <c r="M55" s="170"/>
    </row>
    <row r="56" spans="2:13" ht="12.75">
      <c r="B56" s="169" t="s">
        <v>194</v>
      </c>
      <c r="C56" s="170"/>
      <c r="D56" s="170"/>
      <c r="E56" s="170"/>
      <c r="F56" s="170"/>
      <c r="G56" s="170"/>
      <c r="H56" s="170"/>
      <c r="I56" s="170"/>
      <c r="J56" s="170"/>
      <c r="K56" s="170"/>
      <c r="L56" s="170"/>
      <c r="M56" s="170"/>
    </row>
    <row r="57" spans="2:13" ht="12.75">
      <c r="B57" s="169"/>
      <c r="C57" s="170"/>
      <c r="D57" s="170"/>
      <c r="E57" s="170"/>
      <c r="F57" s="170"/>
      <c r="G57" s="170"/>
      <c r="H57" s="170"/>
      <c r="I57" s="170"/>
      <c r="J57" s="170"/>
      <c r="K57" s="170"/>
      <c r="L57" s="170"/>
      <c r="M57" s="170"/>
    </row>
    <row r="58" spans="1:13" ht="12.75">
      <c r="A58" s="62" t="s">
        <v>111</v>
      </c>
      <c r="B58" s="141" t="s">
        <v>112</v>
      </c>
      <c r="C58" s="140"/>
      <c r="D58" s="140"/>
      <c r="E58" s="140"/>
      <c r="F58" s="140"/>
      <c r="G58" s="140"/>
      <c r="H58" s="140"/>
      <c r="I58" s="140"/>
      <c r="J58" s="140"/>
      <c r="K58" s="140"/>
      <c r="L58" s="140"/>
      <c r="M58" s="140"/>
    </row>
    <row r="59" spans="2:13" ht="12.75">
      <c r="B59" s="141"/>
      <c r="C59" s="140"/>
      <c r="D59" s="140"/>
      <c r="E59" s="140"/>
      <c r="F59" s="140"/>
      <c r="G59" s="140"/>
      <c r="H59" s="140"/>
      <c r="I59" s="140"/>
      <c r="J59" s="140"/>
      <c r="K59" s="140"/>
      <c r="L59" s="140"/>
      <c r="M59" s="140"/>
    </row>
    <row r="60" spans="2:13" ht="12.75">
      <c r="B60" s="213" t="s">
        <v>113</v>
      </c>
      <c r="C60" s="213"/>
      <c r="D60" s="213"/>
      <c r="E60" s="213"/>
      <c r="F60" s="213"/>
      <c r="G60" s="213"/>
      <c r="H60" s="213"/>
      <c r="I60" s="213"/>
      <c r="J60" s="213"/>
      <c r="K60" s="213"/>
      <c r="L60" s="213"/>
      <c r="M60" s="213"/>
    </row>
    <row r="61" spans="2:13" ht="12.75">
      <c r="B61" s="142"/>
      <c r="C61" s="140"/>
      <c r="D61" s="140"/>
      <c r="E61" s="140"/>
      <c r="F61" s="140"/>
      <c r="G61" s="140"/>
      <c r="H61" s="140"/>
      <c r="I61" s="140"/>
      <c r="J61" s="140"/>
      <c r="K61" s="140"/>
      <c r="L61" s="140"/>
      <c r="M61" s="140"/>
    </row>
    <row r="62" spans="1:13" ht="12.75">
      <c r="A62" s="62" t="s">
        <v>114</v>
      </c>
      <c r="B62" s="141" t="s">
        <v>115</v>
      </c>
      <c r="C62" s="140"/>
      <c r="D62" s="140"/>
      <c r="E62" s="140"/>
      <c r="F62" s="140"/>
      <c r="G62" s="140"/>
      <c r="H62" s="140"/>
      <c r="I62" s="140"/>
      <c r="J62" s="140"/>
      <c r="K62" s="140"/>
      <c r="L62" s="140"/>
      <c r="M62" s="140"/>
    </row>
    <row r="63" spans="2:13" ht="12.75">
      <c r="B63" s="142"/>
      <c r="C63" s="140"/>
      <c r="D63" s="140"/>
      <c r="E63" s="140"/>
      <c r="F63" s="140"/>
      <c r="G63" s="140"/>
      <c r="H63" s="140"/>
      <c r="I63" s="140"/>
      <c r="J63" s="140"/>
      <c r="K63" s="140"/>
      <c r="L63" s="140"/>
      <c r="M63" s="140"/>
    </row>
    <row r="64" spans="2:13" ht="12.75">
      <c r="B64" s="142" t="s">
        <v>116</v>
      </c>
      <c r="C64" s="140"/>
      <c r="D64" s="140"/>
      <c r="E64" s="140"/>
      <c r="F64" s="140"/>
      <c r="G64" s="140"/>
      <c r="H64" s="140"/>
      <c r="I64" s="140"/>
      <c r="J64" s="140"/>
      <c r="K64" s="140"/>
      <c r="L64" s="140"/>
      <c r="M64" s="140"/>
    </row>
    <row r="65" spans="2:13" ht="12.75">
      <c r="B65" s="142"/>
      <c r="C65" s="140"/>
      <c r="D65" s="140"/>
      <c r="E65" s="140"/>
      <c r="F65" s="140"/>
      <c r="G65" s="140"/>
      <c r="H65" s="140"/>
      <c r="I65" s="140"/>
      <c r="J65" s="140"/>
      <c r="K65" s="140"/>
      <c r="L65" s="140"/>
      <c r="M65" s="140"/>
    </row>
    <row r="66" spans="1:13" ht="12.75">
      <c r="A66" s="62" t="s">
        <v>117</v>
      </c>
      <c r="B66" s="141" t="s">
        <v>118</v>
      </c>
      <c r="C66" s="140"/>
      <c r="D66" s="140"/>
      <c r="E66" s="140"/>
      <c r="F66" s="140"/>
      <c r="G66" s="140"/>
      <c r="H66" s="140"/>
      <c r="I66" s="140"/>
      <c r="J66" s="140"/>
      <c r="K66" s="140"/>
      <c r="L66" s="140"/>
      <c r="M66" s="140"/>
    </row>
    <row r="67" spans="2:13" ht="12.75">
      <c r="B67" s="142"/>
      <c r="C67" s="140"/>
      <c r="D67" s="140"/>
      <c r="E67" s="140"/>
      <c r="F67" s="140"/>
      <c r="G67" s="140"/>
      <c r="H67" s="140"/>
      <c r="I67" s="140"/>
      <c r="J67" s="140"/>
      <c r="K67" s="140"/>
      <c r="L67" s="140"/>
      <c r="M67" s="140"/>
    </row>
    <row r="68" spans="2:13" ht="12.75">
      <c r="B68" s="142" t="s">
        <v>119</v>
      </c>
      <c r="C68" s="140"/>
      <c r="D68" s="140"/>
      <c r="E68" s="140"/>
      <c r="F68" s="140"/>
      <c r="G68" s="140"/>
      <c r="H68" s="140"/>
      <c r="I68" s="140"/>
      <c r="J68" s="140"/>
      <c r="K68" s="140"/>
      <c r="L68" s="140"/>
      <c r="M68" s="140"/>
    </row>
    <row r="69" spans="2:13" ht="12.75">
      <c r="B69" s="142"/>
      <c r="C69" s="140"/>
      <c r="D69" s="140"/>
      <c r="E69" s="140"/>
      <c r="F69" s="140"/>
      <c r="G69" s="140"/>
      <c r="H69" s="140"/>
      <c r="I69" s="140"/>
      <c r="J69" s="140"/>
      <c r="K69" s="140"/>
      <c r="L69" s="140"/>
      <c r="M69" s="140"/>
    </row>
    <row r="70" spans="1:13" ht="12.75">
      <c r="A70" s="60" t="s">
        <v>120</v>
      </c>
      <c r="B70" s="142"/>
      <c r="C70" s="140"/>
      <c r="D70" s="140"/>
      <c r="E70" s="140"/>
      <c r="F70" s="140"/>
      <c r="G70" s="140"/>
      <c r="H70" s="140"/>
      <c r="I70" s="140"/>
      <c r="J70" s="140"/>
      <c r="K70" s="140"/>
      <c r="L70" s="140"/>
      <c r="M70" s="140"/>
    </row>
    <row r="71" spans="2:13" ht="12.75">
      <c r="B71" s="142"/>
      <c r="C71" s="140"/>
      <c r="D71" s="140"/>
      <c r="E71" s="140"/>
      <c r="F71" s="140"/>
      <c r="G71" s="140"/>
      <c r="H71" s="140"/>
      <c r="I71" s="140"/>
      <c r="J71" s="140"/>
      <c r="K71" s="140"/>
      <c r="L71" s="140"/>
      <c r="M71" s="140"/>
    </row>
    <row r="72" spans="1:13" ht="12.75">
      <c r="A72" s="62" t="s">
        <v>121</v>
      </c>
      <c r="B72" s="141" t="s">
        <v>122</v>
      </c>
      <c r="C72" s="140"/>
      <c r="D72" s="140"/>
      <c r="E72" s="140"/>
      <c r="F72" s="140"/>
      <c r="G72" s="140"/>
      <c r="H72" s="140"/>
      <c r="I72" s="140"/>
      <c r="J72" s="140"/>
      <c r="K72" s="140"/>
      <c r="L72" s="140"/>
      <c r="M72" s="140"/>
    </row>
    <row r="73" spans="2:13" ht="12.75">
      <c r="B73" s="141"/>
      <c r="C73" s="140"/>
      <c r="D73" s="140"/>
      <c r="E73" s="140"/>
      <c r="F73" s="140"/>
      <c r="G73" s="140"/>
      <c r="H73" s="140"/>
      <c r="I73" s="140"/>
      <c r="J73" s="140"/>
      <c r="K73" s="140"/>
      <c r="L73" s="140"/>
      <c r="M73" s="140"/>
    </row>
    <row r="74" spans="2:13" ht="32.25" customHeight="1">
      <c r="B74" s="210" t="s">
        <v>191</v>
      </c>
      <c r="C74" s="210"/>
      <c r="D74" s="210"/>
      <c r="E74" s="210"/>
      <c r="F74" s="210"/>
      <c r="G74" s="210"/>
      <c r="H74" s="210"/>
      <c r="I74" s="210"/>
      <c r="J74" s="210"/>
      <c r="K74" s="210"/>
      <c r="L74" s="210"/>
      <c r="M74" s="210"/>
    </row>
    <row r="75" spans="2:13" ht="37.5" customHeight="1">
      <c r="B75" s="210" t="s">
        <v>192</v>
      </c>
      <c r="C75" s="210"/>
      <c r="D75" s="210"/>
      <c r="E75" s="210"/>
      <c r="F75" s="210"/>
      <c r="G75" s="210"/>
      <c r="H75" s="210"/>
      <c r="I75" s="210"/>
      <c r="J75" s="210"/>
      <c r="K75" s="210"/>
      <c r="L75" s="210"/>
      <c r="M75" s="210"/>
    </row>
    <row r="76" spans="2:13" ht="12.75">
      <c r="B76" s="138"/>
      <c r="C76" s="138"/>
      <c r="D76" s="138"/>
      <c r="E76" s="138"/>
      <c r="F76" s="138"/>
      <c r="G76" s="138"/>
      <c r="H76" s="138"/>
      <c r="I76" s="138"/>
      <c r="J76" s="138"/>
      <c r="K76" s="138"/>
      <c r="L76" s="138"/>
      <c r="M76" s="138"/>
    </row>
    <row r="77" spans="1:13" ht="12.75">
      <c r="A77" s="62" t="s">
        <v>123</v>
      </c>
      <c r="B77" s="141" t="s">
        <v>124</v>
      </c>
      <c r="C77" s="140"/>
      <c r="D77" s="140"/>
      <c r="E77" s="140"/>
      <c r="F77" s="140"/>
      <c r="G77" s="140"/>
      <c r="H77" s="140"/>
      <c r="I77" s="140"/>
      <c r="J77" s="79"/>
      <c r="K77" s="140"/>
      <c r="L77" s="140"/>
      <c r="M77" s="140"/>
    </row>
    <row r="78" spans="2:13" ht="12.75">
      <c r="B78" s="142"/>
      <c r="C78" s="140"/>
      <c r="D78" s="140"/>
      <c r="E78" s="140"/>
      <c r="F78" s="140"/>
      <c r="G78" s="140"/>
      <c r="H78" s="140"/>
      <c r="I78" s="80"/>
      <c r="J78" s="80"/>
      <c r="K78" s="140"/>
      <c r="L78" s="140"/>
      <c r="M78" s="140"/>
    </row>
    <row r="79" spans="2:13" ht="53.25" customHeight="1">
      <c r="B79" s="210" t="s">
        <v>193</v>
      </c>
      <c r="C79" s="210"/>
      <c r="D79" s="210"/>
      <c r="E79" s="210"/>
      <c r="F79" s="210"/>
      <c r="G79" s="210"/>
      <c r="H79" s="210"/>
      <c r="I79" s="210"/>
      <c r="J79" s="210"/>
      <c r="K79" s="210"/>
      <c r="L79" s="210"/>
      <c r="M79" s="210"/>
    </row>
    <row r="80" spans="2:13" ht="12.75">
      <c r="B80" s="138"/>
      <c r="C80" s="138"/>
      <c r="D80" s="138"/>
      <c r="E80" s="138"/>
      <c r="F80" s="138"/>
      <c r="G80" s="138"/>
      <c r="H80" s="138"/>
      <c r="I80" s="138"/>
      <c r="J80" s="138"/>
      <c r="K80" s="138"/>
      <c r="L80" s="138"/>
      <c r="M80" s="138"/>
    </row>
    <row r="81" spans="1:13" ht="12.75">
      <c r="A81" s="62" t="s">
        <v>125</v>
      </c>
      <c r="B81" s="141" t="s">
        <v>126</v>
      </c>
      <c r="C81" s="140"/>
      <c r="D81" s="140"/>
      <c r="E81" s="140"/>
      <c r="F81" s="140"/>
      <c r="G81" s="140"/>
      <c r="H81" s="140"/>
      <c r="I81" s="140"/>
      <c r="J81" s="140"/>
      <c r="K81" s="140"/>
      <c r="L81" s="140"/>
      <c r="M81" s="140"/>
    </row>
    <row r="82" spans="2:13" ht="12.75">
      <c r="B82" s="141"/>
      <c r="C82" s="140"/>
      <c r="D82" s="140"/>
      <c r="E82" s="140"/>
      <c r="F82" s="140"/>
      <c r="G82" s="140"/>
      <c r="H82" s="140"/>
      <c r="I82" s="81"/>
      <c r="J82" s="140"/>
      <c r="K82" s="140"/>
      <c r="L82" s="140"/>
      <c r="M82" s="140"/>
    </row>
    <row r="83" spans="2:13" ht="12.75">
      <c r="B83" s="204" t="s">
        <v>127</v>
      </c>
      <c r="C83" s="204"/>
      <c r="D83" s="204"/>
      <c r="E83" s="204"/>
      <c r="F83" s="204"/>
      <c r="G83" s="204"/>
      <c r="H83" s="204"/>
      <c r="I83" s="204"/>
      <c r="J83" s="204"/>
      <c r="K83" s="204"/>
      <c r="L83" s="204"/>
      <c r="M83" s="204"/>
    </row>
    <row r="84" spans="2:13" ht="12.75">
      <c r="B84" s="139"/>
      <c r="C84" s="139"/>
      <c r="D84" s="139"/>
      <c r="E84" s="139"/>
      <c r="F84" s="139"/>
      <c r="G84" s="139"/>
      <c r="H84" s="139"/>
      <c r="I84" s="139"/>
      <c r="J84" s="139"/>
      <c r="K84" s="139"/>
      <c r="L84" s="139"/>
      <c r="M84" s="139"/>
    </row>
    <row r="85" spans="1:13" ht="12.75">
      <c r="A85" s="62" t="s">
        <v>128</v>
      </c>
      <c r="B85" s="141" t="s">
        <v>129</v>
      </c>
      <c r="C85" s="140"/>
      <c r="D85" s="140"/>
      <c r="E85" s="140"/>
      <c r="F85" s="140"/>
      <c r="G85" s="140"/>
      <c r="H85" s="140"/>
      <c r="I85" s="140"/>
      <c r="J85" s="140"/>
      <c r="K85" s="140"/>
      <c r="L85" s="140"/>
      <c r="M85" s="140"/>
    </row>
    <row r="86" spans="2:13" ht="12.75">
      <c r="B86" s="141"/>
      <c r="C86" s="140"/>
      <c r="D86" s="140"/>
      <c r="E86" s="140"/>
      <c r="F86" s="140"/>
      <c r="G86" s="140"/>
      <c r="H86" s="140"/>
      <c r="I86" s="140"/>
      <c r="J86" s="140"/>
      <c r="K86" s="140"/>
      <c r="L86" s="140"/>
      <c r="M86" s="140"/>
    </row>
    <row r="87" spans="2:13" ht="12.75">
      <c r="B87" s="206" t="s">
        <v>130</v>
      </c>
      <c r="C87" s="206"/>
      <c r="D87" s="206"/>
      <c r="E87" s="206"/>
      <c r="F87" s="206"/>
      <c r="G87" s="206"/>
      <c r="H87" s="206"/>
      <c r="I87" s="206"/>
      <c r="J87" s="206"/>
      <c r="K87" s="206"/>
      <c r="L87" s="206"/>
      <c r="M87" s="206"/>
    </row>
    <row r="88" spans="2:13" ht="12.75">
      <c r="B88" s="139"/>
      <c r="C88" s="139"/>
      <c r="D88" s="139"/>
      <c r="E88" s="139"/>
      <c r="F88" s="139"/>
      <c r="G88" s="139"/>
      <c r="H88" s="139"/>
      <c r="I88" s="139"/>
      <c r="J88" s="139"/>
      <c r="K88" s="139"/>
      <c r="L88" s="139"/>
      <c r="M88" s="139"/>
    </row>
    <row r="89" spans="1:2" ht="12.75">
      <c r="A89" s="82" t="s">
        <v>131</v>
      </c>
      <c r="B89" s="64" t="s">
        <v>57</v>
      </c>
    </row>
    <row r="90" spans="2:13" ht="14.25" customHeight="1">
      <c r="B90" s="142"/>
      <c r="C90" s="142"/>
      <c r="D90" s="142"/>
      <c r="E90" s="142"/>
      <c r="F90" s="142"/>
      <c r="G90" s="142"/>
      <c r="M90" s="142"/>
    </row>
    <row r="91" spans="2:13" ht="13.5" customHeight="1">
      <c r="B91" s="142" t="s">
        <v>236</v>
      </c>
      <c r="C91" s="142"/>
      <c r="D91" s="142"/>
      <c r="E91" s="142"/>
      <c r="F91" s="142"/>
      <c r="G91" s="142"/>
      <c r="M91" s="142"/>
    </row>
    <row r="92" spans="2:13" ht="15" customHeight="1">
      <c r="B92" s="142"/>
      <c r="C92" s="142"/>
      <c r="D92" s="142"/>
      <c r="E92" s="142"/>
      <c r="F92" s="142"/>
      <c r="G92" s="142"/>
      <c r="M92" s="142"/>
    </row>
    <row r="93" spans="1:2" ht="12.75">
      <c r="A93" s="62" t="s">
        <v>132</v>
      </c>
      <c r="B93" s="64" t="s">
        <v>133</v>
      </c>
    </row>
    <row r="94" ht="12.75">
      <c r="B94" s="64"/>
    </row>
    <row r="95" spans="2:13" ht="12.75">
      <c r="B95" s="178" t="s">
        <v>134</v>
      </c>
      <c r="C95" s="178"/>
      <c r="D95" s="178"/>
      <c r="E95" s="178"/>
      <c r="F95" s="178"/>
      <c r="G95" s="178"/>
      <c r="H95" s="178"/>
      <c r="I95" s="178"/>
      <c r="J95" s="178"/>
      <c r="K95" s="178"/>
      <c r="L95" s="178"/>
      <c r="M95" s="178"/>
    </row>
    <row r="97" spans="1:2" ht="12.75">
      <c r="A97" s="62" t="s">
        <v>135</v>
      </c>
      <c r="B97" s="64" t="s">
        <v>136</v>
      </c>
    </row>
    <row r="98" spans="2:13" ht="12.75">
      <c r="B98" s="178"/>
      <c r="C98" s="178"/>
      <c r="D98" s="178"/>
      <c r="E98" s="178"/>
      <c r="F98" s="178"/>
      <c r="G98" s="178"/>
      <c r="H98" s="178"/>
      <c r="I98" s="178"/>
      <c r="J98" s="178"/>
      <c r="K98" s="178"/>
      <c r="L98" s="178"/>
      <c r="M98" s="178"/>
    </row>
    <row r="99" spans="2:13" ht="12.75">
      <c r="B99" s="178" t="s">
        <v>137</v>
      </c>
      <c r="C99" s="178"/>
      <c r="D99" s="178"/>
      <c r="E99" s="178"/>
      <c r="F99" s="178"/>
      <c r="G99" s="178"/>
      <c r="H99" s="178"/>
      <c r="I99" s="178"/>
      <c r="J99" s="178"/>
      <c r="K99" s="178"/>
      <c r="L99" s="178"/>
      <c r="M99" s="178"/>
    </row>
    <row r="100" spans="2:13" ht="12.75">
      <c r="B100" s="178"/>
      <c r="C100" s="178"/>
      <c r="D100" s="178"/>
      <c r="E100" s="178"/>
      <c r="F100" s="178"/>
      <c r="G100" s="178"/>
      <c r="H100" s="178"/>
      <c r="I100" s="178"/>
      <c r="J100" s="178"/>
      <c r="K100" s="178"/>
      <c r="L100" s="178"/>
      <c r="M100" s="178"/>
    </row>
    <row r="101" spans="1:2" ht="12.75">
      <c r="A101" s="82" t="s">
        <v>138</v>
      </c>
      <c r="B101" s="64" t="s">
        <v>139</v>
      </c>
    </row>
    <row r="103" spans="2:13" ht="12.75">
      <c r="B103" s="184" t="s">
        <v>225</v>
      </c>
      <c r="C103" s="180"/>
      <c r="D103" s="180"/>
      <c r="E103" s="180"/>
      <c r="F103" s="180"/>
      <c r="G103" s="180"/>
      <c r="H103" s="180"/>
      <c r="I103" s="180"/>
      <c r="J103" s="180"/>
      <c r="K103" s="180"/>
      <c r="L103" s="180"/>
      <c r="M103" s="180"/>
    </row>
    <row r="104" spans="2:13" ht="3.75" customHeight="1">
      <c r="B104" s="180"/>
      <c r="C104" s="180"/>
      <c r="D104" s="180"/>
      <c r="E104" s="180"/>
      <c r="F104" s="180"/>
      <c r="G104" s="180"/>
      <c r="H104" s="180"/>
      <c r="I104" s="180"/>
      <c r="J104" s="180"/>
      <c r="K104" s="180"/>
      <c r="L104" s="180"/>
      <c r="M104" s="180"/>
    </row>
    <row r="105" ht="12.75">
      <c r="B105" s="83"/>
    </row>
    <row r="106" spans="2:13" ht="15.75" customHeight="1">
      <c r="B106" s="179" t="s">
        <v>226</v>
      </c>
      <c r="C106" s="180"/>
      <c r="D106" s="180"/>
      <c r="E106" s="180"/>
      <c r="F106" s="180"/>
      <c r="G106" s="180"/>
      <c r="H106" s="180"/>
      <c r="I106" s="180"/>
      <c r="J106" s="180"/>
      <c r="K106" s="180"/>
      <c r="L106" s="180"/>
      <c r="M106" s="180"/>
    </row>
    <row r="107" ht="12.75">
      <c r="B107" s="83"/>
    </row>
    <row r="108" spans="2:13" ht="16.5" customHeight="1">
      <c r="B108" s="179" t="s">
        <v>194</v>
      </c>
      <c r="C108" s="180"/>
      <c r="D108" s="180"/>
      <c r="E108" s="180"/>
      <c r="F108" s="180"/>
      <c r="G108" s="180"/>
      <c r="H108" s="180"/>
      <c r="I108" s="180"/>
      <c r="J108" s="180"/>
      <c r="K108" s="180"/>
      <c r="L108" s="180"/>
      <c r="M108" s="180"/>
    </row>
    <row r="109" ht="12.75">
      <c r="B109" s="84"/>
    </row>
    <row r="110" spans="2:13" ht="38.25" customHeight="1">
      <c r="B110" s="179" t="s">
        <v>227</v>
      </c>
      <c r="C110" s="180"/>
      <c r="D110" s="180"/>
      <c r="E110" s="180"/>
      <c r="F110" s="180"/>
      <c r="G110" s="180"/>
      <c r="H110" s="180"/>
      <c r="I110" s="180"/>
      <c r="J110" s="180"/>
      <c r="K110" s="180"/>
      <c r="L110" s="180"/>
      <c r="M110" s="180"/>
    </row>
    <row r="111" spans="2:13" ht="12.75">
      <c r="B111" s="143"/>
      <c r="C111" s="144"/>
      <c r="D111" s="144"/>
      <c r="E111" s="144"/>
      <c r="F111" s="144"/>
      <c r="G111" s="144"/>
      <c r="H111" s="144"/>
      <c r="I111" s="144"/>
      <c r="J111" s="144"/>
      <c r="K111" s="144"/>
      <c r="L111" s="144"/>
      <c r="M111" s="144"/>
    </row>
    <row r="112" spans="2:13" ht="65.25" customHeight="1">
      <c r="B112" s="181" t="s">
        <v>235</v>
      </c>
      <c r="C112" s="179"/>
      <c r="D112" s="179"/>
      <c r="E112" s="179"/>
      <c r="F112" s="179"/>
      <c r="G112" s="179"/>
      <c r="H112" s="179"/>
      <c r="I112" s="179"/>
      <c r="J112" s="179"/>
      <c r="K112" s="179"/>
      <c r="L112" s="179"/>
      <c r="M112" s="179"/>
    </row>
    <row r="113" spans="2:13" ht="12.75">
      <c r="B113" s="143"/>
      <c r="C113" s="144"/>
      <c r="D113" s="144"/>
      <c r="E113" s="144"/>
      <c r="F113" s="144"/>
      <c r="G113" s="144"/>
      <c r="H113" s="144"/>
      <c r="I113" s="144"/>
      <c r="J113" s="144"/>
      <c r="K113" s="144"/>
      <c r="L113" s="144"/>
      <c r="M113" s="144"/>
    </row>
    <row r="115" spans="2:13" ht="12.75">
      <c r="B115" s="85" t="s">
        <v>195</v>
      </c>
      <c r="C115" s="86"/>
      <c r="D115" s="86"/>
      <c r="E115" s="86"/>
      <c r="F115" s="86"/>
      <c r="G115" s="86"/>
      <c r="H115" s="86"/>
      <c r="I115" s="86"/>
      <c r="J115" s="86"/>
      <c r="K115" s="86"/>
      <c r="L115" s="86"/>
      <c r="M115" s="86"/>
    </row>
    <row r="116" spans="2:13" ht="12.75">
      <c r="B116" s="86"/>
      <c r="C116" s="86"/>
      <c r="D116" s="86"/>
      <c r="E116" s="86"/>
      <c r="F116" s="86"/>
      <c r="G116" s="86"/>
      <c r="H116" s="86"/>
      <c r="I116" s="86"/>
      <c r="J116" s="86"/>
      <c r="K116" s="86"/>
      <c r="L116" s="86"/>
      <c r="M116" s="86"/>
    </row>
    <row r="117" spans="2:13" ht="12.75">
      <c r="B117" s="182" t="s">
        <v>140</v>
      </c>
      <c r="C117" s="182"/>
      <c r="D117" s="182"/>
      <c r="E117" s="182"/>
      <c r="F117" s="182"/>
      <c r="G117" s="182"/>
      <c r="H117" s="182"/>
      <c r="I117" s="182"/>
      <c r="J117" s="182"/>
      <c r="K117" s="182"/>
      <c r="L117" s="182"/>
      <c r="M117" s="182"/>
    </row>
    <row r="118" spans="2:13" ht="12.75">
      <c r="B118" s="182"/>
      <c r="C118" s="182"/>
      <c r="D118" s="182"/>
      <c r="E118" s="182"/>
      <c r="F118" s="182"/>
      <c r="G118" s="182"/>
      <c r="H118" s="182"/>
      <c r="I118" s="182"/>
      <c r="J118" s="182"/>
      <c r="K118" s="182"/>
      <c r="L118" s="182"/>
      <c r="M118" s="182"/>
    </row>
    <row r="119" spans="2:13" ht="12.75">
      <c r="B119" s="145"/>
      <c r="C119" s="145"/>
      <c r="D119" s="145"/>
      <c r="E119" s="145"/>
      <c r="F119" s="145"/>
      <c r="G119" s="145"/>
      <c r="H119" s="145"/>
      <c r="I119" s="145"/>
      <c r="J119" s="145"/>
      <c r="K119" s="87"/>
      <c r="L119" s="87"/>
      <c r="M119" s="87"/>
    </row>
    <row r="120" spans="2:12" ht="12.75" customHeight="1">
      <c r="B120" s="150" t="s">
        <v>141</v>
      </c>
      <c r="C120" s="151"/>
      <c r="D120" s="150" t="s">
        <v>142</v>
      </c>
      <c r="E120" s="152"/>
      <c r="F120" s="151"/>
      <c r="G120" s="150" t="s">
        <v>143</v>
      </c>
      <c r="H120" s="151"/>
      <c r="I120" s="88" t="s">
        <v>144</v>
      </c>
      <c r="J120" s="150" t="s">
        <v>145</v>
      </c>
      <c r="K120" s="151"/>
      <c r="L120" s="89" t="s">
        <v>146</v>
      </c>
    </row>
    <row r="121" spans="2:12" ht="12.75" customHeight="1">
      <c r="B121" s="90"/>
      <c r="C121" s="91"/>
      <c r="D121" s="146" t="s">
        <v>196</v>
      </c>
      <c r="E121" s="153"/>
      <c r="F121" s="154"/>
      <c r="G121" s="177" t="s">
        <v>229</v>
      </c>
      <c r="H121" s="92"/>
      <c r="I121" s="93" t="s">
        <v>197</v>
      </c>
      <c r="J121" s="146"/>
      <c r="K121" s="94"/>
      <c r="L121" s="95"/>
    </row>
    <row r="122" spans="2:12" ht="12.75">
      <c r="B122" s="96"/>
      <c r="C122" s="97"/>
      <c r="D122" s="155" t="s">
        <v>147</v>
      </c>
      <c r="E122" s="156"/>
      <c r="F122" s="157"/>
      <c r="G122" s="98" t="s">
        <v>147</v>
      </c>
      <c r="H122" s="98" t="s">
        <v>148</v>
      </c>
      <c r="I122" s="99" t="s">
        <v>198</v>
      </c>
      <c r="J122" s="100" t="s">
        <v>147</v>
      </c>
      <c r="K122" s="98" t="s">
        <v>148</v>
      </c>
      <c r="L122" s="101"/>
    </row>
    <row r="123" spans="2:12" ht="30" customHeight="1">
      <c r="B123" s="171" t="s">
        <v>228</v>
      </c>
      <c r="C123" s="159"/>
      <c r="D123" s="160">
        <v>4000</v>
      </c>
      <c r="E123" s="161"/>
      <c r="F123" s="162"/>
      <c r="G123" s="102">
        <v>2137</v>
      </c>
      <c r="H123" s="103">
        <f>G123/D123*100</f>
        <v>53.425</v>
      </c>
      <c r="I123" s="104" t="s">
        <v>149</v>
      </c>
      <c r="J123" s="105">
        <v>1863</v>
      </c>
      <c r="K123" s="106">
        <f>100-H123</f>
        <v>46.575</v>
      </c>
      <c r="L123" s="107" t="s">
        <v>150</v>
      </c>
    </row>
    <row r="124" spans="2:12" ht="18.75" customHeight="1">
      <c r="B124" s="202" t="s">
        <v>151</v>
      </c>
      <c r="C124" s="203"/>
      <c r="D124" s="163">
        <v>1760</v>
      </c>
      <c r="E124" s="164"/>
      <c r="F124" s="165"/>
      <c r="G124" s="108">
        <v>1813</v>
      </c>
      <c r="H124" s="109">
        <v>103.01</v>
      </c>
      <c r="I124" s="166" t="s">
        <v>152</v>
      </c>
      <c r="J124" s="111">
        <v>-53</v>
      </c>
      <c r="K124" s="106">
        <f>100-H124</f>
        <v>-3.010000000000005</v>
      </c>
      <c r="L124" s="112" t="s">
        <v>153</v>
      </c>
    </row>
    <row r="125" spans="2:12" ht="39" customHeight="1">
      <c r="B125" s="202" t="s">
        <v>154</v>
      </c>
      <c r="C125" s="203"/>
      <c r="D125" s="160">
        <v>2000</v>
      </c>
      <c r="E125" s="161"/>
      <c r="F125" s="162"/>
      <c r="G125" s="113">
        <v>0</v>
      </c>
      <c r="H125" s="114" t="s">
        <v>155</v>
      </c>
      <c r="I125" s="104" t="s">
        <v>149</v>
      </c>
      <c r="J125" s="105">
        <v>2000</v>
      </c>
      <c r="K125" s="106">
        <v>100</v>
      </c>
      <c r="L125" s="115" t="s">
        <v>156</v>
      </c>
    </row>
    <row r="126" spans="2:12" ht="17.25" customHeight="1">
      <c r="B126" s="202" t="s">
        <v>157</v>
      </c>
      <c r="C126" s="203"/>
      <c r="D126" s="163">
        <v>1200</v>
      </c>
      <c r="E126" s="164"/>
      <c r="F126" s="165"/>
      <c r="G126" s="108">
        <v>1147</v>
      </c>
      <c r="H126" s="109">
        <f>G126/D126*100</f>
        <v>95.58333333333333</v>
      </c>
      <c r="I126" s="110" t="s">
        <v>152</v>
      </c>
      <c r="J126" s="111">
        <v>53</v>
      </c>
      <c r="K126" s="106">
        <f>100-H126</f>
        <v>4.416666666666671</v>
      </c>
      <c r="L126" s="112" t="s">
        <v>153</v>
      </c>
    </row>
    <row r="127" spans="2:12" ht="18" customHeight="1">
      <c r="B127" s="158" t="s">
        <v>65</v>
      </c>
      <c r="C127" s="159"/>
      <c r="D127" s="163">
        <f>SUM(D123:F126)</f>
        <v>8960</v>
      </c>
      <c r="E127" s="164"/>
      <c r="F127" s="165"/>
      <c r="G127" s="108">
        <f>SUM(G123:G126)</f>
        <v>5097</v>
      </c>
      <c r="H127" s="116"/>
      <c r="I127" s="110"/>
      <c r="J127" s="105">
        <f>SUM(J123:J126)</f>
        <v>3863</v>
      </c>
      <c r="K127" s="110"/>
      <c r="L127" s="117"/>
    </row>
    <row r="128" spans="2:13" ht="12.75">
      <c r="B128" s="118"/>
      <c r="C128" s="118"/>
      <c r="D128" s="118"/>
      <c r="E128" s="118"/>
      <c r="F128" s="118"/>
      <c r="G128" s="118"/>
      <c r="H128" s="118"/>
      <c r="I128" s="118"/>
      <c r="J128" s="118"/>
      <c r="K128" s="119"/>
      <c r="L128" s="119"/>
      <c r="M128" s="119"/>
    </row>
    <row r="129" spans="2:13" ht="12.75">
      <c r="B129" s="118"/>
      <c r="C129" s="118"/>
      <c r="D129" s="118"/>
      <c r="E129" s="118"/>
      <c r="F129" s="118"/>
      <c r="G129" s="118"/>
      <c r="H129" s="118"/>
      <c r="I129" s="118"/>
      <c r="J129" s="118"/>
      <c r="K129" s="119"/>
      <c r="L129" s="119"/>
      <c r="M129" s="119"/>
    </row>
    <row r="130" spans="2:13" ht="18.75" customHeight="1">
      <c r="B130" s="200" t="s">
        <v>230</v>
      </c>
      <c r="C130" s="200"/>
      <c r="D130" s="200"/>
      <c r="E130" s="200"/>
      <c r="F130" s="200"/>
      <c r="G130" s="200"/>
      <c r="H130" s="200"/>
      <c r="I130" s="200"/>
      <c r="J130" s="200"/>
      <c r="K130" s="200"/>
      <c r="L130" s="200"/>
      <c r="M130" s="200"/>
    </row>
    <row r="131" spans="1:13" s="24" customFormat="1" ht="12.75">
      <c r="A131" s="82"/>
      <c r="B131" s="120" t="s">
        <v>231</v>
      </c>
      <c r="C131" s="86"/>
      <c r="D131" s="86"/>
      <c r="E131" s="86"/>
      <c r="F131" s="86"/>
      <c r="G131" s="121"/>
      <c r="H131" s="86"/>
      <c r="I131" s="86"/>
      <c r="J131" s="86"/>
      <c r="K131" s="122"/>
      <c r="L131" s="122"/>
      <c r="M131" s="122"/>
    </row>
    <row r="132" spans="1:13" s="24" customFormat="1" ht="12.75">
      <c r="A132" s="82"/>
      <c r="B132" s="120"/>
      <c r="C132" s="86"/>
      <c r="D132" s="86"/>
      <c r="E132" s="86"/>
      <c r="F132" s="86"/>
      <c r="G132" s="121"/>
      <c r="H132" s="86"/>
      <c r="I132" s="86"/>
      <c r="J132" s="86"/>
      <c r="K132" s="122"/>
      <c r="L132" s="122"/>
      <c r="M132" s="122"/>
    </row>
    <row r="133" spans="1:13" s="24" customFormat="1" ht="12.75">
      <c r="A133" s="82" t="s">
        <v>158</v>
      </c>
      <c r="B133" s="183" t="s">
        <v>159</v>
      </c>
      <c r="C133" s="183"/>
      <c r="D133" s="183"/>
      <c r="E133" s="183"/>
      <c r="F133" s="183"/>
      <c r="G133" s="183"/>
      <c r="H133" s="183"/>
      <c r="I133" s="183"/>
      <c r="J133" s="183"/>
      <c r="K133" s="183"/>
      <c r="L133" s="183"/>
      <c r="M133" s="183"/>
    </row>
    <row r="134" spans="2:13" ht="12.75">
      <c r="B134" s="71"/>
      <c r="C134" s="71"/>
      <c r="D134" s="71"/>
      <c r="E134" s="71"/>
      <c r="F134" s="71"/>
      <c r="G134" s="71"/>
      <c r="H134" s="71"/>
      <c r="I134" s="71"/>
      <c r="J134" s="71"/>
      <c r="K134" s="71"/>
      <c r="L134" s="71"/>
      <c r="M134" s="71"/>
    </row>
    <row r="135" spans="1:12" s="84" customFormat="1" ht="12.75">
      <c r="A135" s="123"/>
      <c r="B135" s="201" t="s">
        <v>160</v>
      </c>
      <c r="C135" s="201"/>
      <c r="D135" s="201"/>
      <c r="E135" s="201"/>
      <c r="F135" s="201"/>
      <c r="G135" s="201"/>
      <c r="H135" s="201"/>
      <c r="I135" s="201"/>
      <c r="J135" s="201"/>
      <c r="K135" s="201"/>
      <c r="L135" s="144"/>
    </row>
    <row r="136" spans="1:12" s="84" customFormat="1" ht="12.75">
      <c r="A136" s="123"/>
      <c r="B136" s="144"/>
      <c r="C136" s="144"/>
      <c r="D136" s="144"/>
      <c r="E136" s="144"/>
      <c r="F136" s="144"/>
      <c r="G136" s="144"/>
      <c r="H136" s="144"/>
      <c r="I136" s="144"/>
      <c r="J136" s="144"/>
      <c r="K136" s="144"/>
      <c r="L136" s="144"/>
    </row>
    <row r="137" spans="1:12" s="84" customFormat="1" ht="12.75">
      <c r="A137" s="123"/>
      <c r="B137" s="201" t="s">
        <v>161</v>
      </c>
      <c r="C137" s="201"/>
      <c r="D137" s="201"/>
      <c r="E137" s="201"/>
      <c r="F137" s="201"/>
      <c r="G137" s="201"/>
      <c r="H137" s="201"/>
      <c r="I137" s="201"/>
      <c r="J137" s="201"/>
      <c r="K137" s="201"/>
      <c r="L137" s="144"/>
    </row>
    <row r="138" spans="1:12" s="84" customFormat="1" ht="12.75">
      <c r="A138" s="123"/>
      <c r="B138" s="147"/>
      <c r="C138" s="205"/>
      <c r="D138" s="205"/>
      <c r="E138" s="205"/>
      <c r="F138" s="205"/>
      <c r="G138" s="205"/>
      <c r="H138" s="205"/>
      <c r="I138" s="205"/>
      <c r="J138" s="205"/>
      <c r="K138" s="205"/>
      <c r="L138" s="147"/>
    </row>
    <row r="139" spans="1:12" s="84" customFormat="1" ht="12.75">
      <c r="A139" s="123"/>
      <c r="B139" s="147"/>
      <c r="C139" s="147"/>
      <c r="D139" s="147"/>
      <c r="E139" s="147"/>
      <c r="F139" s="147"/>
      <c r="G139" s="147"/>
      <c r="H139" s="124"/>
      <c r="I139" s="125" t="s">
        <v>162</v>
      </c>
      <c r="K139" s="125" t="s">
        <v>163</v>
      </c>
      <c r="L139" s="125"/>
    </row>
    <row r="140" spans="1:12" s="84" customFormat="1" ht="12.75">
      <c r="A140" s="123"/>
      <c r="B140" s="147"/>
      <c r="C140" s="147"/>
      <c r="D140" s="147"/>
      <c r="E140" s="147"/>
      <c r="F140" s="147"/>
      <c r="G140" s="147"/>
      <c r="H140" s="126"/>
      <c r="I140" s="127" t="s">
        <v>17</v>
      </c>
      <c r="K140" s="127" t="s">
        <v>17</v>
      </c>
      <c r="L140" s="127"/>
    </row>
    <row r="141" spans="1:12" s="84" customFormat="1" ht="12.75">
      <c r="A141" s="123"/>
      <c r="B141" s="147"/>
      <c r="C141" s="147"/>
      <c r="D141" s="147"/>
      <c r="E141" s="147"/>
      <c r="F141" s="147"/>
      <c r="G141" s="147"/>
      <c r="H141" s="147"/>
      <c r="I141" s="147"/>
      <c r="K141" s="147"/>
      <c r="L141" s="147"/>
    </row>
    <row r="142" spans="1:12" s="84" customFormat="1" ht="13.5" thickBot="1">
      <c r="A142" s="123"/>
      <c r="B142" s="128" t="s">
        <v>83</v>
      </c>
      <c r="C142" s="147"/>
      <c r="D142" s="147"/>
      <c r="E142" s="147"/>
      <c r="F142" s="147"/>
      <c r="G142" s="147"/>
      <c r="H142" s="129"/>
      <c r="I142" s="172">
        <f>'[1]bs(qr)'!E42</f>
        <v>748</v>
      </c>
      <c r="K142" s="173">
        <f>SUM(H142:I142)</f>
        <v>748</v>
      </c>
      <c r="L142" s="130"/>
    </row>
    <row r="143" spans="1:12" s="84" customFormat="1" ht="13.5" thickTop="1">
      <c r="A143" s="123"/>
      <c r="B143" s="128"/>
      <c r="C143" s="147"/>
      <c r="D143" s="147"/>
      <c r="E143" s="147"/>
      <c r="F143" s="147"/>
      <c r="G143" s="147"/>
      <c r="H143" s="130"/>
      <c r="I143" s="130"/>
      <c r="J143" s="130"/>
      <c r="K143" s="130"/>
      <c r="L143" s="130"/>
    </row>
    <row r="144" spans="1:2" ht="12.75">
      <c r="A144" s="62" t="s">
        <v>164</v>
      </c>
      <c r="B144" s="64" t="s">
        <v>165</v>
      </c>
    </row>
    <row r="145" ht="12.75">
      <c r="B145" s="64"/>
    </row>
    <row r="146" spans="2:13" ht="12.75">
      <c r="B146" s="206" t="s">
        <v>166</v>
      </c>
      <c r="C146" s="206"/>
      <c r="D146" s="206"/>
      <c r="E146" s="206"/>
      <c r="F146" s="206"/>
      <c r="G146" s="206"/>
      <c r="H146" s="206"/>
      <c r="I146" s="206"/>
      <c r="J146" s="206"/>
      <c r="K146" s="206"/>
      <c r="L146" s="206"/>
      <c r="M146" s="206"/>
    </row>
    <row r="148" spans="1:2" ht="12.75">
      <c r="A148" s="62" t="s">
        <v>167</v>
      </c>
      <c r="B148" s="64" t="s">
        <v>168</v>
      </c>
    </row>
    <row r="149" ht="12.75">
      <c r="B149" s="64"/>
    </row>
    <row r="150" spans="2:13" ht="12.75">
      <c r="B150" s="178" t="s">
        <v>169</v>
      </c>
      <c r="C150" s="178"/>
      <c r="D150" s="178"/>
      <c r="E150" s="178"/>
      <c r="F150" s="178"/>
      <c r="G150" s="178"/>
      <c r="H150" s="178"/>
      <c r="I150" s="178"/>
      <c r="J150" s="178"/>
      <c r="K150" s="178"/>
      <c r="L150" s="178"/>
      <c r="M150" s="178"/>
    </row>
    <row r="152" spans="1:2" ht="12.75">
      <c r="A152" s="62" t="s">
        <v>170</v>
      </c>
      <c r="B152" s="64" t="s">
        <v>171</v>
      </c>
    </row>
    <row r="153" ht="12.75">
      <c r="B153" s="64"/>
    </row>
    <row r="154" spans="2:13" ht="12.75">
      <c r="B154" s="178" t="s">
        <v>199</v>
      </c>
      <c r="C154" s="178"/>
      <c r="D154" s="178"/>
      <c r="E154" s="178"/>
      <c r="F154" s="178"/>
      <c r="G154" s="178"/>
      <c r="H154" s="178"/>
      <c r="I154" s="178"/>
      <c r="J154" s="178"/>
      <c r="K154" s="178"/>
      <c r="L154" s="178"/>
      <c r="M154" s="178"/>
    </row>
    <row r="156" spans="1:2" ht="12.75">
      <c r="A156" s="62" t="s">
        <v>172</v>
      </c>
      <c r="B156" s="64" t="s">
        <v>200</v>
      </c>
    </row>
    <row r="157" ht="12.75">
      <c r="B157" s="64"/>
    </row>
    <row r="158" spans="2:13" ht="12.75">
      <c r="B158" s="131" t="s">
        <v>18</v>
      </c>
      <c r="C158" s="131" t="s">
        <v>173</v>
      </c>
      <c r="D158" s="131"/>
      <c r="E158" s="131"/>
      <c r="F158" s="131"/>
      <c r="G158" s="131"/>
      <c r="H158" s="131"/>
      <c r="I158" s="131"/>
      <c r="J158" s="131"/>
      <c r="K158" s="131"/>
      <c r="L158" s="131"/>
      <c r="M158" s="131"/>
    </row>
    <row r="160" spans="3:13" ht="12.75">
      <c r="C160" s="200" t="s">
        <v>174</v>
      </c>
      <c r="D160" s="200"/>
      <c r="E160" s="200"/>
      <c r="F160" s="200"/>
      <c r="G160" s="200"/>
      <c r="H160" s="200"/>
      <c r="I160" s="200"/>
      <c r="J160" s="200"/>
      <c r="K160" s="200"/>
      <c r="L160" s="200"/>
      <c r="M160" s="200"/>
    </row>
    <row r="161" spans="3:13" ht="12.75">
      <c r="C161" s="132"/>
      <c r="D161" s="132"/>
      <c r="E161" s="132"/>
      <c r="F161" s="132"/>
      <c r="G161" s="132"/>
      <c r="H161" s="132"/>
      <c r="I161" s="132"/>
      <c r="J161" s="132"/>
      <c r="K161" s="132"/>
      <c r="L161" s="132"/>
      <c r="M161" s="132"/>
    </row>
    <row r="162" spans="10:12" ht="12.75">
      <c r="J162" s="133" t="s">
        <v>175</v>
      </c>
      <c r="L162" s="133" t="s">
        <v>175</v>
      </c>
    </row>
    <row r="163" spans="10:12" ht="12.75">
      <c r="J163" s="133" t="s">
        <v>176</v>
      </c>
      <c r="L163" s="133" t="s">
        <v>176</v>
      </c>
    </row>
    <row r="164" spans="7:12" ht="12.75">
      <c r="G164" s="59"/>
      <c r="J164" s="133" t="s">
        <v>177</v>
      </c>
      <c r="L164" s="133" t="s">
        <v>178</v>
      </c>
    </row>
    <row r="165" spans="10:12" ht="12.75">
      <c r="J165" s="134" t="s">
        <v>69</v>
      </c>
      <c r="L165" s="134" t="str">
        <f>J165</f>
        <v>31/03/2008</v>
      </c>
    </row>
    <row r="166" spans="10:12" ht="12.75">
      <c r="J166" s="135"/>
      <c r="L166" s="135"/>
    </row>
    <row r="167" spans="3:12" ht="12.75">
      <c r="C167" s="61" t="s">
        <v>179</v>
      </c>
      <c r="G167" s="59"/>
      <c r="J167" s="136">
        <f>'[1]pl(qr)'!F33</f>
        <v>-166.492</v>
      </c>
      <c r="L167" s="59">
        <f>'[1]pl(qr)'!J33</f>
        <v>-166</v>
      </c>
    </row>
    <row r="168" spans="3:12" ht="12.75">
      <c r="C168" s="61" t="s">
        <v>180</v>
      </c>
      <c r="J168" s="59">
        <v>93180</v>
      </c>
      <c r="L168" s="59">
        <f>J168</f>
        <v>93180</v>
      </c>
    </row>
    <row r="169" spans="3:12" ht="12.75">
      <c r="C169" s="61" t="s">
        <v>181</v>
      </c>
      <c r="J169" s="167">
        <f>'[1]pl(qr)'!F36</f>
        <v>-0.1786778278600558</v>
      </c>
      <c r="L169" s="168">
        <f>'[1]pl(qr)'!J36</f>
        <v>-0.17814981755741574</v>
      </c>
    </row>
    <row r="170" spans="10:12" ht="3.75" customHeight="1">
      <c r="J170" s="61" t="s">
        <v>201</v>
      </c>
      <c r="L170" s="61" t="s">
        <v>202</v>
      </c>
    </row>
    <row r="171" ht="15" customHeight="1"/>
    <row r="172" spans="2:10" ht="12.75">
      <c r="B172" s="131" t="s">
        <v>23</v>
      </c>
      <c r="C172" s="131" t="s">
        <v>182</v>
      </c>
      <c r="J172" s="137"/>
    </row>
    <row r="174" spans="3:13" ht="12.75">
      <c r="C174" s="200" t="s">
        <v>203</v>
      </c>
      <c r="D174" s="200"/>
      <c r="E174" s="200"/>
      <c r="F174" s="200"/>
      <c r="G174" s="200"/>
      <c r="H174" s="200"/>
      <c r="I174" s="200"/>
      <c r="J174" s="200"/>
      <c r="K174" s="200"/>
      <c r="L174" s="200"/>
      <c r="M174" s="200"/>
    </row>
    <row r="175" spans="3:13" ht="12.75">
      <c r="C175" s="200"/>
      <c r="D175" s="200"/>
      <c r="E175" s="200"/>
      <c r="F175" s="200"/>
      <c r="G175" s="200"/>
      <c r="H175" s="200"/>
      <c r="I175" s="200"/>
      <c r="J175" s="200"/>
      <c r="K175" s="200"/>
      <c r="L175" s="200"/>
      <c r="M175" s="200"/>
    </row>
    <row r="176" spans="1:2" ht="12.75">
      <c r="A176" s="62" t="s">
        <v>183</v>
      </c>
      <c r="B176" s="64" t="s">
        <v>87</v>
      </c>
    </row>
    <row r="178" spans="2:13" ht="12.75">
      <c r="B178" s="204" t="s">
        <v>189</v>
      </c>
      <c r="C178" s="204"/>
      <c r="D178" s="204"/>
      <c r="E178" s="204"/>
      <c r="F178" s="204"/>
      <c r="G178" s="204"/>
      <c r="H178" s="204"/>
      <c r="I178" s="204"/>
      <c r="J178" s="204"/>
      <c r="K178" s="204"/>
      <c r="L178" s="204"/>
      <c r="M178" s="204"/>
    </row>
    <row r="180" ht="12.75">
      <c r="B180" s="64"/>
    </row>
    <row r="182" spans="2:13" ht="12.75">
      <c r="B182" s="204"/>
      <c r="C182" s="204"/>
      <c r="D182" s="204"/>
      <c r="E182" s="204"/>
      <c r="F182" s="204"/>
      <c r="G182" s="204"/>
      <c r="H182" s="204"/>
      <c r="I182" s="204"/>
      <c r="J182" s="204"/>
      <c r="K182" s="204"/>
      <c r="L182" s="204"/>
      <c r="M182" s="204"/>
    </row>
  </sheetData>
  <sheetProtection/>
  <mergeCells count="49">
    <mergeCell ref="B74:M74"/>
    <mergeCell ref="B75:M75"/>
    <mergeCell ref="B79:M79"/>
    <mergeCell ref="B11:M11"/>
    <mergeCell ref="B124:C124"/>
    <mergeCell ref="B29:M29"/>
    <mergeCell ref="B31:M31"/>
    <mergeCell ref="B33:M33"/>
    <mergeCell ref="B35:M35"/>
    <mergeCell ref="B51:M52"/>
    <mergeCell ref="B54:M54"/>
    <mergeCell ref="B100:M100"/>
    <mergeCell ref="B60:M60"/>
    <mergeCell ref="A1:M1"/>
    <mergeCell ref="A2:M2"/>
    <mergeCell ref="A3:M3"/>
    <mergeCell ref="B9:M9"/>
    <mergeCell ref="B36:M36"/>
    <mergeCell ref="B43:M43"/>
    <mergeCell ref="B47:M47"/>
    <mergeCell ref="B15:M15"/>
    <mergeCell ref="B19:M19"/>
    <mergeCell ref="B23:M23"/>
    <mergeCell ref="B27:M27"/>
    <mergeCell ref="B83:M83"/>
    <mergeCell ref="B87:M87"/>
    <mergeCell ref="B106:M106"/>
    <mergeCell ref="B95:M95"/>
    <mergeCell ref="B98:M98"/>
    <mergeCell ref="B99:M99"/>
    <mergeCell ref="B103:M104"/>
    <mergeCell ref="B108:M108"/>
    <mergeCell ref="B110:M110"/>
    <mergeCell ref="B112:M112"/>
    <mergeCell ref="B117:M118"/>
    <mergeCell ref="B178:M178"/>
    <mergeCell ref="B182:M182"/>
    <mergeCell ref="C138:K138"/>
    <mergeCell ref="B146:M146"/>
    <mergeCell ref="B150:M150"/>
    <mergeCell ref="B154:M154"/>
    <mergeCell ref="C160:M160"/>
    <mergeCell ref="C174:M175"/>
    <mergeCell ref="B135:K135"/>
    <mergeCell ref="B125:C125"/>
    <mergeCell ref="B126:C126"/>
    <mergeCell ref="B137:K137"/>
    <mergeCell ref="B130:M130"/>
    <mergeCell ref="B133:M133"/>
  </mergeCells>
  <printOptions/>
  <pageMargins left="0.2" right="0" top="0.75" bottom="0.75" header="0.3" footer="0.3"/>
  <pageSetup orientation="portrait" paperSize="9" scale="73" r:id="rId1"/>
  <rowBreaks count="2" manualBreakCount="2">
    <brk id="155" max="12" man="1"/>
    <brk id="18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Owner</cp:lastModifiedBy>
  <cp:lastPrinted>2008-05-21T03:34:22Z</cp:lastPrinted>
  <dcterms:created xsi:type="dcterms:W3CDTF">2008-05-20T13:38:18Z</dcterms:created>
  <dcterms:modified xsi:type="dcterms:W3CDTF">2008-05-26T07:24:14Z</dcterms:modified>
  <cp:category/>
  <cp:version/>
  <cp:contentType/>
  <cp:contentStatus/>
</cp:coreProperties>
</file>